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fileSharing readOnlyRecommended="1" userName="Stansfield, Karen" algorithmName="SHA-512" hashValue="QvE/Eob6CCWg02rEX5INtmGi9dzfZPZ4axtk7/K4Dug0HiQSponyyomAVokx5TnzWuNHo8UdcanHIrMdP5DwSQ==" saltValue="AjCjcHKHaprnDClMCq7FLw==" spinCount="100000"/>
  <workbookPr/>
  <mc:AlternateContent xmlns:mc="http://schemas.openxmlformats.org/markup-compatibility/2006">
    <mc:Choice Requires="x15">
      <x15ac:absPath xmlns:x15ac="http://schemas.microsoft.com/office/spreadsheetml/2010/11/ac" url="H:\00-Technical Services\Surface Water Management\5. General\Communications\Webpages\New Beta System Webpages\SFRA\Uploaded to webpage\"/>
    </mc:Choice>
  </mc:AlternateContent>
  <xr:revisionPtr revIDLastSave="0" documentId="8_{44F31AA4-FAF6-4A1B-B0BF-417D219301EF}" xr6:coauthVersionLast="45" xr6:coauthVersionMax="45" xr10:uidLastSave="{00000000-0000-0000-0000-000000000000}"/>
  <bookViews>
    <workbookView xWindow="-60" yWindow="-60" windowWidth="28920" windowHeight="15720" xr2:uid="{00000000-000D-0000-FFFF-FFFF00000000}"/>
  </bookViews>
  <sheets>
    <sheet name="Sites Assessment" sheetId="3" r:id="rId1"/>
    <sheet name="Calculations" sheetId="1" r:id="rId2"/>
  </sheets>
  <definedNames>
    <definedName name="_xlnm._FilterDatabase" localSheetId="1" hidden="1">Calculations!$A$1:$V$579</definedName>
    <definedName name="_xlnm._FilterDatabase" localSheetId="0" hidden="1">'Sites Assessment'!$B$23:$V$592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 i="1" l="1"/>
  <c r="H3" i="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B30" i="3" l="1"/>
  <c r="K242" i="3"/>
  <c r="K243" i="3"/>
  <c r="K244" i="3"/>
  <c r="K245" i="3"/>
  <c r="K246" i="3"/>
  <c r="K247" i="3"/>
  <c r="K248" i="3"/>
  <c r="K249" i="3"/>
  <c r="K250" i="3"/>
  <c r="K251" i="3"/>
  <c r="K252" i="3"/>
  <c r="K253" i="3"/>
  <c r="K254" i="3"/>
  <c r="K255" i="3"/>
  <c r="K256" i="3"/>
  <c r="K257" i="3"/>
  <c r="K258" i="3"/>
  <c r="K259" i="3"/>
  <c r="K260" i="3"/>
  <c r="K261" i="3"/>
  <c r="K262" i="3"/>
  <c r="K263" i="3"/>
  <c r="K264" i="3"/>
  <c r="K265" i="3"/>
  <c r="K266" i="3"/>
  <c r="K267" i="3"/>
  <c r="K268" i="3"/>
  <c r="K269" i="3"/>
  <c r="K270" i="3"/>
  <c r="K271" i="3"/>
  <c r="K272" i="3"/>
  <c r="K273" i="3"/>
  <c r="K274" i="3"/>
  <c r="K275" i="3"/>
  <c r="K276" i="3"/>
  <c r="K277" i="3"/>
  <c r="K278" i="3"/>
  <c r="K279" i="3"/>
  <c r="K280" i="3"/>
  <c r="K281" i="3"/>
  <c r="K282" i="3"/>
  <c r="K283" i="3"/>
  <c r="K284" i="3"/>
  <c r="K285" i="3"/>
  <c r="K286" i="3"/>
  <c r="K287" i="3"/>
  <c r="K288" i="3"/>
  <c r="K289" i="3"/>
  <c r="K290" i="3"/>
  <c r="K291" i="3"/>
  <c r="K292" i="3"/>
  <c r="K293" i="3"/>
  <c r="K294" i="3"/>
  <c r="K295" i="3"/>
  <c r="K296" i="3"/>
  <c r="K297" i="3"/>
  <c r="K298" i="3"/>
  <c r="K299" i="3"/>
  <c r="K300" i="3"/>
  <c r="K301" i="3"/>
  <c r="K302" i="3"/>
  <c r="K303" i="3"/>
  <c r="K304" i="3"/>
  <c r="K305" i="3"/>
  <c r="K306" i="3"/>
  <c r="K307" i="3"/>
  <c r="K308" i="3"/>
  <c r="K309" i="3"/>
  <c r="K310" i="3"/>
  <c r="K311" i="3"/>
  <c r="K312" i="3"/>
  <c r="K313" i="3"/>
  <c r="K314" i="3"/>
  <c r="K315" i="3"/>
  <c r="K316" i="3"/>
  <c r="K317" i="3"/>
  <c r="K318" i="3"/>
  <c r="K319" i="3"/>
  <c r="K320" i="3"/>
  <c r="K321" i="3"/>
  <c r="K322" i="3"/>
  <c r="K323" i="3"/>
  <c r="K324" i="3"/>
  <c r="K325" i="3"/>
  <c r="K326" i="3"/>
  <c r="K327" i="3"/>
  <c r="K328" i="3"/>
  <c r="K329" i="3"/>
  <c r="K330" i="3"/>
  <c r="K331" i="3"/>
  <c r="K332" i="3"/>
  <c r="K333" i="3"/>
  <c r="K334" i="3"/>
  <c r="K335" i="3"/>
  <c r="K336" i="3"/>
  <c r="K337" i="3"/>
  <c r="K338" i="3"/>
  <c r="K339" i="3"/>
  <c r="K340" i="3"/>
  <c r="K341" i="3"/>
  <c r="K342" i="3"/>
  <c r="K343" i="3"/>
  <c r="K344" i="3"/>
  <c r="K345" i="3"/>
  <c r="K346" i="3"/>
  <c r="K347" i="3"/>
  <c r="K348" i="3"/>
  <c r="K349" i="3"/>
  <c r="K350" i="3"/>
  <c r="K351" i="3"/>
  <c r="K352" i="3"/>
  <c r="K353" i="3"/>
  <c r="K354" i="3"/>
  <c r="K355" i="3"/>
  <c r="K356" i="3"/>
  <c r="K357" i="3"/>
  <c r="K358" i="3"/>
  <c r="K359" i="3"/>
  <c r="K360" i="3"/>
  <c r="K361" i="3"/>
  <c r="K362" i="3"/>
  <c r="K363" i="3"/>
  <c r="K364" i="3"/>
  <c r="K365" i="3"/>
  <c r="K366" i="3"/>
  <c r="K367" i="3"/>
  <c r="K368" i="3"/>
  <c r="K369" i="3"/>
  <c r="K370" i="3"/>
  <c r="K371" i="3"/>
  <c r="K372" i="3"/>
  <c r="K373" i="3"/>
  <c r="K374" i="3"/>
  <c r="K375" i="3"/>
  <c r="K376" i="3"/>
  <c r="K377" i="3"/>
  <c r="K378" i="3"/>
  <c r="K379" i="3"/>
  <c r="K380" i="3"/>
  <c r="K381" i="3"/>
  <c r="K382" i="3"/>
  <c r="K383" i="3"/>
  <c r="K384" i="3"/>
  <c r="K385" i="3"/>
  <c r="K386" i="3"/>
  <c r="K387" i="3"/>
  <c r="K388" i="3"/>
  <c r="K389" i="3"/>
  <c r="K390" i="3"/>
  <c r="K391" i="3"/>
  <c r="K392" i="3"/>
  <c r="K393" i="3"/>
  <c r="K394" i="3"/>
  <c r="K395" i="3"/>
  <c r="K396" i="3"/>
  <c r="K397" i="3"/>
  <c r="K398" i="3"/>
  <c r="K399" i="3"/>
  <c r="K400" i="3"/>
  <c r="K401" i="3"/>
  <c r="K402" i="3"/>
  <c r="K403" i="3"/>
  <c r="K404" i="3"/>
  <c r="K405" i="3"/>
  <c r="K406" i="3"/>
  <c r="K407" i="3"/>
  <c r="K408" i="3"/>
  <c r="K409" i="3"/>
  <c r="K410" i="3"/>
  <c r="K411" i="3"/>
  <c r="K412" i="3"/>
  <c r="K413" i="3"/>
  <c r="K414" i="3"/>
  <c r="K415" i="3"/>
  <c r="K416" i="3"/>
  <c r="K417" i="3"/>
  <c r="K418" i="3"/>
  <c r="K419" i="3"/>
  <c r="K420" i="3"/>
  <c r="K421" i="3"/>
  <c r="K422" i="3"/>
  <c r="K423" i="3"/>
  <c r="K424" i="3"/>
  <c r="K425" i="3"/>
  <c r="K426" i="3"/>
  <c r="K427" i="3"/>
  <c r="K428" i="3"/>
  <c r="K429" i="3"/>
  <c r="K430" i="3"/>
  <c r="K431" i="3"/>
  <c r="K432" i="3"/>
  <c r="K433" i="3"/>
  <c r="K434" i="3"/>
  <c r="K435" i="3"/>
  <c r="K436" i="3"/>
  <c r="K437" i="3"/>
  <c r="K438" i="3"/>
  <c r="K439" i="3"/>
  <c r="K440" i="3"/>
  <c r="K441" i="3"/>
  <c r="K442" i="3"/>
  <c r="K443" i="3"/>
  <c r="K444" i="3"/>
  <c r="K445" i="3"/>
  <c r="K446" i="3"/>
  <c r="K447" i="3"/>
  <c r="K448" i="3"/>
  <c r="K449" i="3"/>
  <c r="K450" i="3"/>
  <c r="K451" i="3"/>
  <c r="K452" i="3"/>
  <c r="K453" i="3"/>
  <c r="K454" i="3"/>
  <c r="K455" i="3"/>
  <c r="K456" i="3"/>
  <c r="K457" i="3"/>
  <c r="K458" i="3"/>
  <c r="K459" i="3"/>
  <c r="K460" i="3"/>
  <c r="K461" i="3"/>
  <c r="K462" i="3"/>
  <c r="K463" i="3"/>
  <c r="K464" i="3"/>
  <c r="K465" i="3"/>
  <c r="K466" i="3"/>
  <c r="K467" i="3"/>
  <c r="K468" i="3"/>
  <c r="K469" i="3"/>
  <c r="K470" i="3"/>
  <c r="K471" i="3"/>
  <c r="K472" i="3"/>
  <c r="K473" i="3"/>
  <c r="K474" i="3"/>
  <c r="K475" i="3"/>
  <c r="K476" i="3"/>
  <c r="K477" i="3"/>
  <c r="K478" i="3"/>
  <c r="K479" i="3"/>
  <c r="K480" i="3"/>
  <c r="K481" i="3"/>
  <c r="K482" i="3"/>
  <c r="K483" i="3"/>
  <c r="K484" i="3"/>
  <c r="K485" i="3"/>
  <c r="K486" i="3"/>
  <c r="K487" i="3"/>
  <c r="K488" i="3"/>
  <c r="K489" i="3"/>
  <c r="K490" i="3"/>
  <c r="K491" i="3"/>
  <c r="K492" i="3"/>
  <c r="K493" i="3"/>
  <c r="K494" i="3"/>
  <c r="K495" i="3"/>
  <c r="K496" i="3"/>
  <c r="K497" i="3"/>
  <c r="K498" i="3"/>
  <c r="K499" i="3"/>
  <c r="K500" i="3"/>
  <c r="K501" i="3"/>
  <c r="K502" i="3"/>
  <c r="K503" i="3"/>
  <c r="K504" i="3"/>
  <c r="K505" i="3"/>
  <c r="K506" i="3"/>
  <c r="K507" i="3"/>
  <c r="K508" i="3"/>
  <c r="K509" i="3"/>
  <c r="K510" i="3"/>
  <c r="K511" i="3"/>
  <c r="K512" i="3"/>
  <c r="K513" i="3"/>
  <c r="K514" i="3"/>
  <c r="K515" i="3"/>
  <c r="K516" i="3"/>
  <c r="K517" i="3"/>
  <c r="K518" i="3"/>
  <c r="K519" i="3"/>
  <c r="K520" i="3"/>
  <c r="K521" i="3"/>
  <c r="K522" i="3"/>
  <c r="K523" i="3"/>
  <c r="K524" i="3"/>
  <c r="K525" i="3"/>
  <c r="K526" i="3"/>
  <c r="K527" i="3"/>
  <c r="K528" i="3"/>
  <c r="K529" i="3"/>
  <c r="K530" i="3"/>
  <c r="K531" i="3"/>
  <c r="K532" i="3"/>
  <c r="K533" i="3"/>
  <c r="K534" i="3"/>
  <c r="K535" i="3"/>
  <c r="K536" i="3"/>
  <c r="K537" i="3"/>
  <c r="K538" i="3"/>
  <c r="K539" i="3"/>
  <c r="K540" i="3"/>
  <c r="K541" i="3"/>
  <c r="K542" i="3"/>
  <c r="K543" i="3"/>
  <c r="K544" i="3"/>
  <c r="K545" i="3"/>
  <c r="K546" i="3"/>
  <c r="K547" i="3"/>
  <c r="K548" i="3"/>
  <c r="K549" i="3"/>
  <c r="K550" i="3"/>
  <c r="K551" i="3"/>
  <c r="K552" i="3"/>
  <c r="K553" i="3"/>
  <c r="K554" i="3"/>
  <c r="K555" i="3"/>
  <c r="K556" i="3"/>
  <c r="K557" i="3"/>
  <c r="K558" i="3"/>
  <c r="K559" i="3"/>
  <c r="K560" i="3"/>
  <c r="K561" i="3"/>
  <c r="K562" i="3"/>
  <c r="K563" i="3"/>
  <c r="K564" i="3"/>
  <c r="K565" i="3"/>
  <c r="K566" i="3"/>
  <c r="K567" i="3"/>
  <c r="K568" i="3"/>
  <c r="K569" i="3"/>
  <c r="K570" i="3"/>
  <c r="K571" i="3"/>
  <c r="K572" i="3"/>
  <c r="K573" i="3"/>
  <c r="K574" i="3"/>
  <c r="K575" i="3"/>
  <c r="K576" i="3"/>
  <c r="K577" i="3"/>
  <c r="K578" i="3"/>
  <c r="K579" i="3"/>
  <c r="K580" i="3"/>
  <c r="K581" i="3"/>
  <c r="K582" i="3"/>
  <c r="K583" i="3"/>
  <c r="K584" i="3"/>
  <c r="K585" i="3"/>
  <c r="K586" i="3"/>
  <c r="K587" i="3"/>
  <c r="K588" i="3"/>
  <c r="K589" i="3"/>
  <c r="K590" i="3"/>
  <c r="K591" i="3"/>
  <c r="K592" i="3"/>
  <c r="K25" i="3"/>
  <c r="K26" i="3"/>
  <c r="K27" i="3"/>
  <c r="K28" i="3"/>
  <c r="K29" i="3"/>
  <c r="K30" i="3"/>
  <c r="K31"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K75" i="3"/>
  <c r="K76" i="3"/>
  <c r="K77" i="3"/>
  <c r="K78" i="3"/>
  <c r="K79" i="3"/>
  <c r="K80" i="3"/>
  <c r="K81" i="3"/>
  <c r="K82" i="3"/>
  <c r="K83" i="3"/>
  <c r="K84" i="3"/>
  <c r="K85" i="3"/>
  <c r="K86" i="3"/>
  <c r="K87" i="3"/>
  <c r="K88" i="3"/>
  <c r="K89" i="3"/>
  <c r="K90" i="3"/>
  <c r="K91" i="3"/>
  <c r="K92" i="3"/>
  <c r="K93" i="3"/>
  <c r="K94" i="3"/>
  <c r="K95" i="3"/>
  <c r="K96" i="3"/>
  <c r="K97" i="3"/>
  <c r="K98" i="3"/>
  <c r="K99" i="3"/>
  <c r="K100" i="3"/>
  <c r="K101" i="3"/>
  <c r="K102" i="3"/>
  <c r="K103" i="3"/>
  <c r="K104" i="3"/>
  <c r="K105" i="3"/>
  <c r="K106" i="3"/>
  <c r="K107" i="3"/>
  <c r="K108" i="3"/>
  <c r="K109" i="3"/>
  <c r="K110" i="3"/>
  <c r="K111" i="3"/>
  <c r="K112" i="3"/>
  <c r="K113" i="3"/>
  <c r="K114" i="3"/>
  <c r="K115" i="3"/>
  <c r="K116" i="3"/>
  <c r="K117" i="3"/>
  <c r="K118" i="3"/>
  <c r="K119" i="3"/>
  <c r="K120" i="3"/>
  <c r="K121" i="3"/>
  <c r="K122" i="3"/>
  <c r="K123" i="3"/>
  <c r="K124" i="3"/>
  <c r="K125" i="3"/>
  <c r="K126" i="3"/>
  <c r="K127" i="3"/>
  <c r="K128" i="3"/>
  <c r="K129" i="3"/>
  <c r="K130" i="3"/>
  <c r="K131" i="3"/>
  <c r="K132" i="3"/>
  <c r="K133" i="3"/>
  <c r="K134" i="3"/>
  <c r="K135" i="3"/>
  <c r="K136" i="3"/>
  <c r="K137" i="3"/>
  <c r="K138" i="3"/>
  <c r="K139" i="3"/>
  <c r="K140" i="3"/>
  <c r="K141" i="3"/>
  <c r="K142" i="3"/>
  <c r="K143" i="3"/>
  <c r="K144" i="3"/>
  <c r="K145" i="3"/>
  <c r="K146" i="3"/>
  <c r="K147" i="3"/>
  <c r="K148" i="3"/>
  <c r="K149" i="3"/>
  <c r="K150" i="3"/>
  <c r="K151" i="3"/>
  <c r="K152" i="3"/>
  <c r="K153" i="3"/>
  <c r="K154" i="3"/>
  <c r="K155" i="3"/>
  <c r="K156" i="3"/>
  <c r="K157" i="3"/>
  <c r="K158" i="3"/>
  <c r="K159" i="3"/>
  <c r="K160" i="3"/>
  <c r="K161" i="3"/>
  <c r="K162" i="3"/>
  <c r="K163" i="3"/>
  <c r="K164" i="3"/>
  <c r="K165" i="3"/>
  <c r="K166" i="3"/>
  <c r="K167" i="3"/>
  <c r="K168" i="3"/>
  <c r="K169" i="3"/>
  <c r="K170" i="3"/>
  <c r="K171" i="3"/>
  <c r="K172" i="3"/>
  <c r="K173" i="3"/>
  <c r="K174" i="3"/>
  <c r="K175" i="3"/>
  <c r="K176" i="3"/>
  <c r="K177" i="3"/>
  <c r="K178" i="3"/>
  <c r="K179" i="3"/>
  <c r="K180" i="3"/>
  <c r="K181" i="3"/>
  <c r="K182" i="3"/>
  <c r="K183" i="3"/>
  <c r="K184" i="3"/>
  <c r="K185" i="3"/>
  <c r="K186" i="3"/>
  <c r="K187" i="3"/>
  <c r="K188" i="3"/>
  <c r="K189" i="3"/>
  <c r="K190" i="3"/>
  <c r="K191" i="3"/>
  <c r="K192" i="3"/>
  <c r="K193" i="3"/>
  <c r="K194" i="3"/>
  <c r="K195" i="3"/>
  <c r="K196" i="3"/>
  <c r="K197" i="3"/>
  <c r="K198" i="3"/>
  <c r="K199" i="3"/>
  <c r="K200" i="3"/>
  <c r="K201" i="3"/>
  <c r="K202" i="3"/>
  <c r="K203" i="3"/>
  <c r="K204" i="3"/>
  <c r="K205" i="3"/>
  <c r="K206" i="3"/>
  <c r="K207" i="3"/>
  <c r="K208" i="3"/>
  <c r="K209" i="3"/>
  <c r="K210" i="3"/>
  <c r="K211" i="3"/>
  <c r="K212" i="3"/>
  <c r="K213" i="3"/>
  <c r="K214" i="3"/>
  <c r="K215" i="3"/>
  <c r="K216" i="3"/>
  <c r="K217" i="3"/>
  <c r="K218" i="3"/>
  <c r="K219" i="3"/>
  <c r="K220" i="3"/>
  <c r="K221" i="3"/>
  <c r="K222" i="3"/>
  <c r="K223" i="3"/>
  <c r="K224" i="3"/>
  <c r="K225" i="3"/>
  <c r="K226" i="3"/>
  <c r="K227" i="3"/>
  <c r="K228" i="3"/>
  <c r="K229" i="3"/>
  <c r="K230" i="3"/>
  <c r="K231" i="3"/>
  <c r="K232" i="3"/>
  <c r="K233" i="3"/>
  <c r="K234" i="3"/>
  <c r="K235" i="3"/>
  <c r="K236" i="3"/>
  <c r="K237" i="3"/>
  <c r="K238" i="3"/>
  <c r="K239" i="3"/>
  <c r="K240" i="3"/>
  <c r="K241" i="3"/>
  <c r="K32" i="3"/>
  <c r="K24" i="3"/>
  <c r="M25" i="3"/>
  <c r="M26" i="3"/>
  <c r="M27" i="3"/>
  <c r="M28" i="3"/>
  <c r="M29" i="3"/>
  <c r="M30" i="3"/>
  <c r="M31" i="3"/>
  <c r="M32" i="3"/>
  <c r="M33" i="3"/>
  <c r="M34" i="3"/>
  <c r="M35" i="3"/>
  <c r="M36" i="3"/>
  <c r="M37" i="3"/>
  <c r="M38" i="3"/>
  <c r="M39" i="3"/>
  <c r="M40" i="3"/>
  <c r="M41" i="3"/>
  <c r="M42" i="3"/>
  <c r="M43" i="3"/>
  <c r="M44" i="3"/>
  <c r="M45" i="3"/>
  <c r="M46" i="3"/>
  <c r="M47" i="3"/>
  <c r="M48" i="3"/>
  <c r="M49" i="3"/>
  <c r="M50" i="3"/>
  <c r="M51" i="3"/>
  <c r="M52" i="3"/>
  <c r="M53" i="3"/>
  <c r="M54" i="3"/>
  <c r="M55" i="3"/>
  <c r="M56" i="3"/>
  <c r="M57" i="3"/>
  <c r="M58" i="3"/>
  <c r="M59" i="3"/>
  <c r="M60" i="3"/>
  <c r="M61" i="3"/>
  <c r="M62" i="3"/>
  <c r="M63" i="3"/>
  <c r="M64" i="3"/>
  <c r="M65" i="3"/>
  <c r="M66" i="3"/>
  <c r="M67" i="3"/>
  <c r="M68" i="3"/>
  <c r="M69" i="3"/>
  <c r="M70" i="3"/>
  <c r="M71" i="3"/>
  <c r="M72" i="3"/>
  <c r="M73" i="3"/>
  <c r="M74" i="3"/>
  <c r="M75" i="3"/>
  <c r="M76" i="3"/>
  <c r="M77" i="3"/>
  <c r="M78" i="3"/>
  <c r="M79" i="3"/>
  <c r="M80" i="3"/>
  <c r="M81" i="3"/>
  <c r="M82" i="3"/>
  <c r="M83" i="3"/>
  <c r="M84" i="3"/>
  <c r="M85" i="3"/>
  <c r="M86" i="3"/>
  <c r="M87" i="3"/>
  <c r="M88" i="3"/>
  <c r="M89" i="3"/>
  <c r="M90" i="3"/>
  <c r="M91" i="3"/>
  <c r="M92" i="3"/>
  <c r="M93" i="3"/>
  <c r="M94" i="3"/>
  <c r="M95" i="3"/>
  <c r="M96" i="3"/>
  <c r="M97" i="3"/>
  <c r="M98" i="3"/>
  <c r="M99" i="3"/>
  <c r="M100" i="3"/>
  <c r="M101" i="3"/>
  <c r="M102" i="3"/>
  <c r="M103" i="3"/>
  <c r="M104" i="3"/>
  <c r="M105" i="3"/>
  <c r="M106" i="3"/>
  <c r="M107" i="3"/>
  <c r="M108" i="3"/>
  <c r="M109" i="3"/>
  <c r="M110" i="3"/>
  <c r="M111" i="3"/>
  <c r="M112" i="3"/>
  <c r="M113" i="3"/>
  <c r="M114" i="3"/>
  <c r="M115" i="3"/>
  <c r="M116" i="3"/>
  <c r="M117" i="3"/>
  <c r="M118" i="3"/>
  <c r="M119" i="3"/>
  <c r="M120" i="3"/>
  <c r="M121" i="3"/>
  <c r="M122" i="3"/>
  <c r="M123" i="3"/>
  <c r="M124" i="3"/>
  <c r="M125" i="3"/>
  <c r="M126" i="3"/>
  <c r="M127" i="3"/>
  <c r="M128" i="3"/>
  <c r="M129" i="3"/>
  <c r="M130" i="3"/>
  <c r="M131" i="3"/>
  <c r="M132" i="3"/>
  <c r="M133" i="3"/>
  <c r="M134" i="3"/>
  <c r="M135" i="3"/>
  <c r="M136" i="3"/>
  <c r="M137" i="3"/>
  <c r="M138" i="3"/>
  <c r="M139" i="3"/>
  <c r="M140" i="3"/>
  <c r="M141" i="3"/>
  <c r="M142" i="3"/>
  <c r="M143" i="3"/>
  <c r="M144" i="3"/>
  <c r="M145" i="3"/>
  <c r="M146" i="3"/>
  <c r="M147" i="3"/>
  <c r="M148" i="3"/>
  <c r="M149" i="3"/>
  <c r="M150" i="3"/>
  <c r="M151" i="3"/>
  <c r="M152" i="3"/>
  <c r="M153" i="3"/>
  <c r="M154" i="3"/>
  <c r="M155" i="3"/>
  <c r="M156" i="3"/>
  <c r="M157" i="3"/>
  <c r="M158" i="3"/>
  <c r="M159" i="3"/>
  <c r="M160" i="3"/>
  <c r="M161" i="3"/>
  <c r="M162" i="3"/>
  <c r="M163" i="3"/>
  <c r="M164" i="3"/>
  <c r="M165" i="3"/>
  <c r="M166" i="3"/>
  <c r="M167" i="3"/>
  <c r="M168" i="3"/>
  <c r="M169" i="3"/>
  <c r="M170" i="3"/>
  <c r="M171" i="3"/>
  <c r="M172" i="3"/>
  <c r="M173" i="3"/>
  <c r="M174" i="3"/>
  <c r="M175" i="3"/>
  <c r="M176" i="3"/>
  <c r="M177" i="3"/>
  <c r="M178" i="3"/>
  <c r="M179" i="3"/>
  <c r="M180" i="3"/>
  <c r="M181" i="3"/>
  <c r="M182" i="3"/>
  <c r="M183" i="3"/>
  <c r="M184" i="3"/>
  <c r="M185" i="3"/>
  <c r="M186" i="3"/>
  <c r="M187" i="3"/>
  <c r="M188" i="3"/>
  <c r="M189" i="3"/>
  <c r="M190" i="3"/>
  <c r="M191" i="3"/>
  <c r="M192" i="3"/>
  <c r="M193" i="3"/>
  <c r="M194" i="3"/>
  <c r="M195" i="3"/>
  <c r="M196" i="3"/>
  <c r="M197" i="3"/>
  <c r="M198" i="3"/>
  <c r="M199" i="3"/>
  <c r="M200" i="3"/>
  <c r="M201" i="3"/>
  <c r="M202" i="3"/>
  <c r="M203" i="3"/>
  <c r="M204" i="3"/>
  <c r="M205" i="3"/>
  <c r="M206" i="3"/>
  <c r="M207" i="3"/>
  <c r="M208" i="3"/>
  <c r="M209" i="3"/>
  <c r="M210" i="3"/>
  <c r="M211" i="3"/>
  <c r="M212" i="3"/>
  <c r="M213" i="3"/>
  <c r="M214" i="3"/>
  <c r="M215" i="3"/>
  <c r="M216" i="3"/>
  <c r="M217" i="3"/>
  <c r="M218" i="3"/>
  <c r="M219" i="3"/>
  <c r="M220" i="3"/>
  <c r="M221" i="3"/>
  <c r="M222" i="3"/>
  <c r="M223" i="3"/>
  <c r="M224" i="3"/>
  <c r="M225" i="3"/>
  <c r="M226" i="3"/>
  <c r="M227" i="3"/>
  <c r="M228" i="3"/>
  <c r="M229" i="3"/>
  <c r="M230" i="3"/>
  <c r="M231" i="3"/>
  <c r="M232" i="3"/>
  <c r="M233" i="3"/>
  <c r="M234" i="3"/>
  <c r="M235" i="3"/>
  <c r="M236" i="3"/>
  <c r="M237" i="3"/>
  <c r="M238" i="3"/>
  <c r="M239" i="3"/>
  <c r="M240" i="3"/>
  <c r="M241" i="3"/>
  <c r="M242" i="3"/>
  <c r="M243" i="3"/>
  <c r="M244" i="3"/>
  <c r="M245" i="3"/>
  <c r="M246" i="3"/>
  <c r="M247" i="3"/>
  <c r="M248" i="3"/>
  <c r="M249" i="3"/>
  <c r="M250" i="3"/>
  <c r="M251" i="3"/>
  <c r="M252" i="3"/>
  <c r="M253" i="3"/>
  <c r="M254" i="3"/>
  <c r="M255" i="3"/>
  <c r="M256" i="3"/>
  <c r="M257" i="3"/>
  <c r="M258" i="3"/>
  <c r="M259" i="3"/>
  <c r="M260" i="3"/>
  <c r="M261" i="3"/>
  <c r="M262" i="3"/>
  <c r="M263" i="3"/>
  <c r="M264" i="3"/>
  <c r="M265" i="3"/>
  <c r="M266" i="3"/>
  <c r="M267" i="3"/>
  <c r="M268" i="3"/>
  <c r="M269" i="3"/>
  <c r="M270" i="3"/>
  <c r="M271" i="3"/>
  <c r="M272" i="3"/>
  <c r="M273" i="3"/>
  <c r="M274" i="3"/>
  <c r="M275" i="3"/>
  <c r="M276" i="3"/>
  <c r="M277" i="3"/>
  <c r="M278" i="3"/>
  <c r="M279" i="3"/>
  <c r="M280" i="3"/>
  <c r="M281" i="3"/>
  <c r="M282" i="3"/>
  <c r="M283" i="3"/>
  <c r="M284" i="3"/>
  <c r="M285" i="3"/>
  <c r="M286" i="3"/>
  <c r="M287" i="3"/>
  <c r="M288" i="3"/>
  <c r="M289" i="3"/>
  <c r="M290" i="3"/>
  <c r="M291" i="3"/>
  <c r="M292" i="3"/>
  <c r="M293" i="3"/>
  <c r="M294" i="3"/>
  <c r="M295" i="3"/>
  <c r="M296" i="3"/>
  <c r="M297" i="3"/>
  <c r="M298" i="3"/>
  <c r="M299" i="3"/>
  <c r="M300" i="3"/>
  <c r="M301" i="3"/>
  <c r="M302" i="3"/>
  <c r="M303" i="3"/>
  <c r="M304" i="3"/>
  <c r="M305" i="3"/>
  <c r="M306" i="3"/>
  <c r="M307" i="3"/>
  <c r="M308" i="3"/>
  <c r="M309" i="3"/>
  <c r="M310" i="3"/>
  <c r="M311" i="3"/>
  <c r="M312" i="3"/>
  <c r="M313" i="3"/>
  <c r="M314" i="3"/>
  <c r="M315" i="3"/>
  <c r="M316" i="3"/>
  <c r="M317" i="3"/>
  <c r="M318" i="3"/>
  <c r="M319" i="3"/>
  <c r="M320" i="3"/>
  <c r="M321" i="3"/>
  <c r="M322" i="3"/>
  <c r="M323" i="3"/>
  <c r="M324" i="3"/>
  <c r="M325" i="3"/>
  <c r="M326" i="3"/>
  <c r="M327" i="3"/>
  <c r="M328" i="3"/>
  <c r="M329" i="3"/>
  <c r="M330" i="3"/>
  <c r="M331" i="3"/>
  <c r="M332" i="3"/>
  <c r="M333" i="3"/>
  <c r="M334" i="3"/>
  <c r="M335" i="3"/>
  <c r="M336" i="3"/>
  <c r="M337" i="3"/>
  <c r="M338" i="3"/>
  <c r="M339" i="3"/>
  <c r="M340" i="3"/>
  <c r="M341" i="3"/>
  <c r="M342" i="3"/>
  <c r="M343" i="3"/>
  <c r="M344" i="3"/>
  <c r="M345" i="3"/>
  <c r="M346" i="3"/>
  <c r="M347" i="3"/>
  <c r="M348" i="3"/>
  <c r="M349" i="3"/>
  <c r="M350" i="3"/>
  <c r="M351" i="3"/>
  <c r="M352" i="3"/>
  <c r="M353" i="3"/>
  <c r="M354" i="3"/>
  <c r="M355" i="3"/>
  <c r="M356" i="3"/>
  <c r="M357" i="3"/>
  <c r="M358" i="3"/>
  <c r="M359" i="3"/>
  <c r="M360" i="3"/>
  <c r="M361" i="3"/>
  <c r="M362" i="3"/>
  <c r="M363" i="3"/>
  <c r="M364" i="3"/>
  <c r="M365" i="3"/>
  <c r="M366" i="3"/>
  <c r="M367" i="3"/>
  <c r="M368" i="3"/>
  <c r="M369" i="3"/>
  <c r="M370" i="3"/>
  <c r="M371" i="3"/>
  <c r="M372" i="3"/>
  <c r="M373" i="3"/>
  <c r="M374" i="3"/>
  <c r="M375" i="3"/>
  <c r="M376" i="3"/>
  <c r="M377" i="3"/>
  <c r="M378" i="3"/>
  <c r="M379" i="3"/>
  <c r="M380" i="3"/>
  <c r="M381" i="3"/>
  <c r="M382" i="3"/>
  <c r="M383" i="3"/>
  <c r="M384" i="3"/>
  <c r="M385" i="3"/>
  <c r="M386" i="3"/>
  <c r="M387" i="3"/>
  <c r="M388" i="3"/>
  <c r="M389" i="3"/>
  <c r="M390" i="3"/>
  <c r="M391" i="3"/>
  <c r="M392" i="3"/>
  <c r="M393" i="3"/>
  <c r="M394" i="3"/>
  <c r="M395" i="3"/>
  <c r="M396" i="3"/>
  <c r="M397" i="3"/>
  <c r="M398" i="3"/>
  <c r="M399" i="3"/>
  <c r="M400" i="3"/>
  <c r="M401" i="3"/>
  <c r="M402" i="3"/>
  <c r="M403" i="3"/>
  <c r="M404" i="3"/>
  <c r="M405" i="3"/>
  <c r="M406" i="3"/>
  <c r="M407" i="3"/>
  <c r="M408" i="3"/>
  <c r="M409" i="3"/>
  <c r="M410" i="3"/>
  <c r="M411" i="3"/>
  <c r="M412" i="3"/>
  <c r="M413" i="3"/>
  <c r="M414" i="3"/>
  <c r="M415" i="3"/>
  <c r="M416" i="3"/>
  <c r="M417" i="3"/>
  <c r="M418" i="3"/>
  <c r="M419" i="3"/>
  <c r="M420" i="3"/>
  <c r="M421" i="3"/>
  <c r="M422" i="3"/>
  <c r="M423" i="3"/>
  <c r="M424" i="3"/>
  <c r="M425" i="3"/>
  <c r="M426" i="3"/>
  <c r="M427" i="3"/>
  <c r="M428" i="3"/>
  <c r="M429" i="3"/>
  <c r="M430" i="3"/>
  <c r="M431" i="3"/>
  <c r="M432" i="3"/>
  <c r="M433" i="3"/>
  <c r="M434" i="3"/>
  <c r="M435" i="3"/>
  <c r="M436" i="3"/>
  <c r="M437" i="3"/>
  <c r="M438" i="3"/>
  <c r="M439" i="3"/>
  <c r="M440" i="3"/>
  <c r="M441" i="3"/>
  <c r="M442" i="3"/>
  <c r="M443" i="3"/>
  <c r="M444" i="3"/>
  <c r="M445" i="3"/>
  <c r="M446" i="3"/>
  <c r="M447" i="3"/>
  <c r="M448" i="3"/>
  <c r="M449" i="3"/>
  <c r="M450" i="3"/>
  <c r="M451" i="3"/>
  <c r="M452" i="3"/>
  <c r="M453" i="3"/>
  <c r="M454" i="3"/>
  <c r="M455" i="3"/>
  <c r="M456" i="3"/>
  <c r="M457" i="3"/>
  <c r="M458" i="3"/>
  <c r="M459" i="3"/>
  <c r="M460" i="3"/>
  <c r="M461" i="3"/>
  <c r="M462" i="3"/>
  <c r="M463" i="3"/>
  <c r="M464" i="3"/>
  <c r="M465" i="3"/>
  <c r="M466" i="3"/>
  <c r="M467" i="3"/>
  <c r="M468" i="3"/>
  <c r="M469" i="3"/>
  <c r="M470" i="3"/>
  <c r="M471" i="3"/>
  <c r="M472" i="3"/>
  <c r="M473" i="3"/>
  <c r="M474" i="3"/>
  <c r="M475" i="3"/>
  <c r="M476" i="3"/>
  <c r="M477" i="3"/>
  <c r="M478" i="3"/>
  <c r="M479" i="3"/>
  <c r="M480" i="3"/>
  <c r="M481" i="3"/>
  <c r="M482" i="3"/>
  <c r="M483" i="3"/>
  <c r="M484" i="3"/>
  <c r="M485" i="3"/>
  <c r="M486" i="3"/>
  <c r="M487" i="3"/>
  <c r="M488" i="3"/>
  <c r="M489" i="3"/>
  <c r="M490" i="3"/>
  <c r="M491" i="3"/>
  <c r="M492" i="3"/>
  <c r="M493" i="3"/>
  <c r="M494" i="3"/>
  <c r="M495" i="3"/>
  <c r="M496" i="3"/>
  <c r="M497" i="3"/>
  <c r="M498" i="3"/>
  <c r="M499" i="3"/>
  <c r="M500" i="3"/>
  <c r="M501" i="3"/>
  <c r="M502" i="3"/>
  <c r="M503" i="3"/>
  <c r="M504" i="3"/>
  <c r="M505" i="3"/>
  <c r="M506" i="3"/>
  <c r="M507" i="3"/>
  <c r="M508" i="3"/>
  <c r="M509" i="3"/>
  <c r="M510" i="3"/>
  <c r="M511" i="3"/>
  <c r="M512" i="3"/>
  <c r="M513" i="3"/>
  <c r="M514" i="3"/>
  <c r="M515" i="3"/>
  <c r="M516" i="3"/>
  <c r="M517" i="3"/>
  <c r="M518" i="3"/>
  <c r="M519" i="3"/>
  <c r="M520" i="3"/>
  <c r="M521" i="3"/>
  <c r="M522" i="3"/>
  <c r="M523" i="3"/>
  <c r="M524" i="3"/>
  <c r="M525" i="3"/>
  <c r="M526" i="3"/>
  <c r="M527" i="3"/>
  <c r="M528" i="3"/>
  <c r="M529" i="3"/>
  <c r="M530" i="3"/>
  <c r="M531" i="3"/>
  <c r="M532" i="3"/>
  <c r="M533" i="3"/>
  <c r="M534" i="3"/>
  <c r="M535" i="3"/>
  <c r="M536" i="3"/>
  <c r="M537" i="3"/>
  <c r="M538" i="3"/>
  <c r="M539" i="3"/>
  <c r="M540" i="3"/>
  <c r="M541" i="3"/>
  <c r="M542" i="3"/>
  <c r="M543" i="3"/>
  <c r="M544" i="3"/>
  <c r="M545" i="3"/>
  <c r="M546" i="3"/>
  <c r="M547" i="3"/>
  <c r="M548" i="3"/>
  <c r="M549" i="3"/>
  <c r="M550" i="3"/>
  <c r="M551" i="3"/>
  <c r="M552" i="3"/>
  <c r="M553" i="3"/>
  <c r="M554" i="3"/>
  <c r="M555" i="3"/>
  <c r="M556" i="3"/>
  <c r="M557" i="3"/>
  <c r="M558" i="3"/>
  <c r="M559" i="3"/>
  <c r="M560" i="3"/>
  <c r="M561" i="3"/>
  <c r="M562" i="3"/>
  <c r="M563" i="3"/>
  <c r="M564" i="3"/>
  <c r="M565" i="3"/>
  <c r="M566" i="3"/>
  <c r="M567" i="3"/>
  <c r="M568" i="3"/>
  <c r="M569" i="3"/>
  <c r="M570" i="3"/>
  <c r="M571" i="3"/>
  <c r="M572" i="3"/>
  <c r="M573" i="3"/>
  <c r="M574" i="3"/>
  <c r="M575" i="3"/>
  <c r="M576" i="3"/>
  <c r="M577" i="3"/>
  <c r="M578" i="3"/>
  <c r="M579" i="3"/>
  <c r="M580" i="3"/>
  <c r="M581" i="3"/>
  <c r="M582" i="3"/>
  <c r="M583" i="3"/>
  <c r="M584" i="3"/>
  <c r="M585" i="3"/>
  <c r="M586" i="3"/>
  <c r="M587" i="3"/>
  <c r="M588" i="3"/>
  <c r="M589" i="3"/>
  <c r="M590" i="3"/>
  <c r="M591" i="3"/>
  <c r="M592" i="3"/>
  <c r="M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147" i="3"/>
  <c r="I148" i="3"/>
  <c r="I149" i="3"/>
  <c r="I150" i="3"/>
  <c r="I151" i="3"/>
  <c r="I152" i="3"/>
  <c r="I153" i="3"/>
  <c r="I154" i="3"/>
  <c r="I155" i="3"/>
  <c r="I156" i="3"/>
  <c r="I157" i="3"/>
  <c r="I158" i="3"/>
  <c r="I159" i="3"/>
  <c r="I160" i="3"/>
  <c r="I161" i="3"/>
  <c r="I162" i="3"/>
  <c r="I163" i="3"/>
  <c r="I164" i="3"/>
  <c r="I165" i="3"/>
  <c r="I166" i="3"/>
  <c r="I167" i="3"/>
  <c r="I168" i="3"/>
  <c r="I169" i="3"/>
  <c r="I170" i="3"/>
  <c r="I171" i="3"/>
  <c r="I172" i="3"/>
  <c r="I173" i="3"/>
  <c r="I174" i="3"/>
  <c r="I175" i="3"/>
  <c r="I176" i="3"/>
  <c r="I177" i="3"/>
  <c r="I178" i="3"/>
  <c r="I179" i="3"/>
  <c r="I180" i="3"/>
  <c r="I181" i="3"/>
  <c r="I182" i="3"/>
  <c r="I183" i="3"/>
  <c r="I184" i="3"/>
  <c r="I185" i="3"/>
  <c r="I186" i="3"/>
  <c r="I187" i="3"/>
  <c r="I188" i="3"/>
  <c r="I189" i="3"/>
  <c r="I190" i="3"/>
  <c r="I191" i="3"/>
  <c r="I192" i="3"/>
  <c r="I193" i="3"/>
  <c r="I194" i="3"/>
  <c r="I195" i="3"/>
  <c r="I196" i="3"/>
  <c r="I197" i="3"/>
  <c r="I198" i="3"/>
  <c r="I199" i="3"/>
  <c r="I200" i="3"/>
  <c r="I201" i="3"/>
  <c r="I202" i="3"/>
  <c r="I203" i="3"/>
  <c r="I204" i="3"/>
  <c r="I205" i="3"/>
  <c r="I206" i="3"/>
  <c r="I207" i="3"/>
  <c r="I208" i="3"/>
  <c r="I209" i="3"/>
  <c r="I210" i="3"/>
  <c r="I211" i="3"/>
  <c r="I212" i="3"/>
  <c r="I213" i="3"/>
  <c r="I214" i="3"/>
  <c r="I215" i="3"/>
  <c r="I216" i="3"/>
  <c r="I217" i="3"/>
  <c r="I218" i="3"/>
  <c r="I219" i="3"/>
  <c r="I220" i="3"/>
  <c r="I221" i="3"/>
  <c r="I222" i="3"/>
  <c r="I223" i="3"/>
  <c r="I224" i="3"/>
  <c r="I225" i="3"/>
  <c r="I226" i="3"/>
  <c r="I227" i="3"/>
  <c r="I228" i="3"/>
  <c r="I229" i="3"/>
  <c r="I230" i="3"/>
  <c r="I231" i="3"/>
  <c r="I232" i="3"/>
  <c r="I233" i="3"/>
  <c r="I234" i="3"/>
  <c r="I235" i="3"/>
  <c r="I236" i="3"/>
  <c r="I237" i="3"/>
  <c r="I238" i="3"/>
  <c r="I239" i="3"/>
  <c r="I240" i="3"/>
  <c r="I241" i="3"/>
  <c r="I242" i="3"/>
  <c r="I243" i="3"/>
  <c r="I244" i="3"/>
  <c r="I245" i="3"/>
  <c r="I246" i="3"/>
  <c r="I247" i="3"/>
  <c r="I248" i="3"/>
  <c r="I249" i="3"/>
  <c r="I250" i="3"/>
  <c r="I251" i="3"/>
  <c r="I252" i="3"/>
  <c r="I253" i="3"/>
  <c r="I254" i="3"/>
  <c r="I255" i="3"/>
  <c r="I256" i="3"/>
  <c r="I257" i="3"/>
  <c r="I258" i="3"/>
  <c r="I259" i="3"/>
  <c r="I260" i="3"/>
  <c r="I261" i="3"/>
  <c r="I262" i="3"/>
  <c r="I263" i="3"/>
  <c r="I264" i="3"/>
  <c r="I265" i="3"/>
  <c r="I266" i="3"/>
  <c r="I267" i="3"/>
  <c r="I268" i="3"/>
  <c r="I269" i="3"/>
  <c r="I270" i="3"/>
  <c r="I271" i="3"/>
  <c r="I272" i="3"/>
  <c r="I273" i="3"/>
  <c r="I274" i="3"/>
  <c r="I275" i="3"/>
  <c r="I276" i="3"/>
  <c r="I277" i="3"/>
  <c r="I278" i="3"/>
  <c r="I279" i="3"/>
  <c r="I280" i="3"/>
  <c r="I281" i="3"/>
  <c r="I282" i="3"/>
  <c r="I283" i="3"/>
  <c r="I284" i="3"/>
  <c r="I285" i="3"/>
  <c r="I286" i="3"/>
  <c r="I287" i="3"/>
  <c r="I288" i="3"/>
  <c r="I289" i="3"/>
  <c r="I290" i="3"/>
  <c r="I291" i="3"/>
  <c r="I292" i="3"/>
  <c r="I293" i="3"/>
  <c r="I294" i="3"/>
  <c r="I295" i="3"/>
  <c r="I296" i="3"/>
  <c r="I297" i="3"/>
  <c r="I298" i="3"/>
  <c r="I299" i="3"/>
  <c r="I300" i="3"/>
  <c r="I301" i="3"/>
  <c r="I302" i="3"/>
  <c r="I303" i="3"/>
  <c r="I304" i="3"/>
  <c r="I305" i="3"/>
  <c r="I306" i="3"/>
  <c r="I307" i="3"/>
  <c r="I308" i="3"/>
  <c r="I309" i="3"/>
  <c r="I310" i="3"/>
  <c r="I311" i="3"/>
  <c r="I312" i="3"/>
  <c r="I313" i="3"/>
  <c r="I314" i="3"/>
  <c r="I315" i="3"/>
  <c r="I316" i="3"/>
  <c r="I317" i="3"/>
  <c r="I318" i="3"/>
  <c r="I319" i="3"/>
  <c r="I320" i="3"/>
  <c r="I321" i="3"/>
  <c r="I322" i="3"/>
  <c r="I323" i="3"/>
  <c r="I324" i="3"/>
  <c r="I325" i="3"/>
  <c r="I326" i="3"/>
  <c r="I327" i="3"/>
  <c r="I328" i="3"/>
  <c r="I329" i="3"/>
  <c r="I330" i="3"/>
  <c r="I331" i="3"/>
  <c r="I332" i="3"/>
  <c r="I333" i="3"/>
  <c r="I334" i="3"/>
  <c r="I335" i="3"/>
  <c r="I336" i="3"/>
  <c r="I337" i="3"/>
  <c r="I338" i="3"/>
  <c r="I339" i="3"/>
  <c r="I340" i="3"/>
  <c r="I341" i="3"/>
  <c r="I342" i="3"/>
  <c r="I343" i="3"/>
  <c r="I344" i="3"/>
  <c r="I345" i="3"/>
  <c r="I346" i="3"/>
  <c r="I347" i="3"/>
  <c r="I348" i="3"/>
  <c r="I349" i="3"/>
  <c r="I350" i="3"/>
  <c r="I351" i="3"/>
  <c r="I352" i="3"/>
  <c r="I353" i="3"/>
  <c r="I354" i="3"/>
  <c r="I355" i="3"/>
  <c r="I356" i="3"/>
  <c r="I357" i="3"/>
  <c r="I358" i="3"/>
  <c r="I359" i="3"/>
  <c r="I360" i="3"/>
  <c r="I361" i="3"/>
  <c r="I362" i="3"/>
  <c r="I363" i="3"/>
  <c r="I364" i="3"/>
  <c r="I365" i="3"/>
  <c r="I366" i="3"/>
  <c r="I367" i="3"/>
  <c r="I368" i="3"/>
  <c r="I369" i="3"/>
  <c r="I370" i="3"/>
  <c r="I371" i="3"/>
  <c r="I372" i="3"/>
  <c r="I373" i="3"/>
  <c r="I374" i="3"/>
  <c r="I375" i="3"/>
  <c r="I376" i="3"/>
  <c r="I377" i="3"/>
  <c r="I378" i="3"/>
  <c r="I379" i="3"/>
  <c r="I380" i="3"/>
  <c r="I381" i="3"/>
  <c r="I382" i="3"/>
  <c r="I383" i="3"/>
  <c r="I384" i="3"/>
  <c r="I385" i="3"/>
  <c r="I386" i="3"/>
  <c r="I387" i="3"/>
  <c r="I388" i="3"/>
  <c r="I389" i="3"/>
  <c r="I390" i="3"/>
  <c r="I391" i="3"/>
  <c r="I392" i="3"/>
  <c r="I393" i="3"/>
  <c r="I394" i="3"/>
  <c r="I395" i="3"/>
  <c r="I396" i="3"/>
  <c r="I397" i="3"/>
  <c r="I398" i="3"/>
  <c r="I399" i="3"/>
  <c r="I400" i="3"/>
  <c r="I401" i="3"/>
  <c r="I402" i="3"/>
  <c r="I403" i="3"/>
  <c r="I404" i="3"/>
  <c r="I405" i="3"/>
  <c r="I406" i="3"/>
  <c r="I407" i="3"/>
  <c r="I408" i="3"/>
  <c r="I409" i="3"/>
  <c r="I410" i="3"/>
  <c r="I411" i="3"/>
  <c r="I412" i="3"/>
  <c r="I413" i="3"/>
  <c r="I414" i="3"/>
  <c r="I415" i="3"/>
  <c r="I416" i="3"/>
  <c r="I417" i="3"/>
  <c r="I418" i="3"/>
  <c r="I419" i="3"/>
  <c r="I420" i="3"/>
  <c r="I421" i="3"/>
  <c r="I422" i="3"/>
  <c r="I423" i="3"/>
  <c r="I424" i="3"/>
  <c r="I425" i="3"/>
  <c r="I426" i="3"/>
  <c r="I427" i="3"/>
  <c r="I428" i="3"/>
  <c r="I429" i="3"/>
  <c r="I430" i="3"/>
  <c r="I431" i="3"/>
  <c r="I432" i="3"/>
  <c r="I433" i="3"/>
  <c r="I434" i="3"/>
  <c r="I435" i="3"/>
  <c r="I436" i="3"/>
  <c r="I437" i="3"/>
  <c r="I438" i="3"/>
  <c r="I439" i="3"/>
  <c r="I440" i="3"/>
  <c r="I441" i="3"/>
  <c r="I442" i="3"/>
  <c r="I443" i="3"/>
  <c r="I444" i="3"/>
  <c r="I445" i="3"/>
  <c r="I446" i="3"/>
  <c r="I447" i="3"/>
  <c r="I448" i="3"/>
  <c r="I449" i="3"/>
  <c r="I450" i="3"/>
  <c r="I451" i="3"/>
  <c r="I452" i="3"/>
  <c r="I453" i="3"/>
  <c r="I454" i="3"/>
  <c r="I455" i="3"/>
  <c r="I456" i="3"/>
  <c r="I457" i="3"/>
  <c r="I458" i="3"/>
  <c r="I459" i="3"/>
  <c r="I460" i="3"/>
  <c r="I461" i="3"/>
  <c r="I462" i="3"/>
  <c r="I463" i="3"/>
  <c r="I464" i="3"/>
  <c r="I465" i="3"/>
  <c r="I466" i="3"/>
  <c r="I467" i="3"/>
  <c r="I468" i="3"/>
  <c r="I469" i="3"/>
  <c r="I470" i="3"/>
  <c r="I471" i="3"/>
  <c r="I472" i="3"/>
  <c r="I473" i="3"/>
  <c r="I474" i="3"/>
  <c r="I475" i="3"/>
  <c r="I476" i="3"/>
  <c r="I477" i="3"/>
  <c r="I478" i="3"/>
  <c r="I479" i="3"/>
  <c r="I480" i="3"/>
  <c r="I481" i="3"/>
  <c r="I482" i="3"/>
  <c r="I483" i="3"/>
  <c r="I484" i="3"/>
  <c r="I485" i="3"/>
  <c r="I486" i="3"/>
  <c r="I487" i="3"/>
  <c r="I488" i="3"/>
  <c r="I489" i="3"/>
  <c r="I490" i="3"/>
  <c r="I491" i="3"/>
  <c r="I492" i="3"/>
  <c r="I493" i="3"/>
  <c r="I494" i="3"/>
  <c r="I495" i="3"/>
  <c r="I496" i="3"/>
  <c r="I497" i="3"/>
  <c r="I498" i="3"/>
  <c r="I499" i="3"/>
  <c r="I500" i="3"/>
  <c r="I501" i="3"/>
  <c r="I502" i="3"/>
  <c r="I503" i="3"/>
  <c r="I504" i="3"/>
  <c r="I505" i="3"/>
  <c r="I506" i="3"/>
  <c r="I507" i="3"/>
  <c r="I508" i="3"/>
  <c r="I509" i="3"/>
  <c r="I510" i="3"/>
  <c r="I511" i="3"/>
  <c r="I512" i="3"/>
  <c r="I513" i="3"/>
  <c r="I514" i="3"/>
  <c r="I515" i="3"/>
  <c r="I516" i="3"/>
  <c r="I517" i="3"/>
  <c r="I518" i="3"/>
  <c r="I519" i="3"/>
  <c r="I520" i="3"/>
  <c r="I521" i="3"/>
  <c r="I522" i="3"/>
  <c r="I523" i="3"/>
  <c r="I524" i="3"/>
  <c r="I525" i="3"/>
  <c r="I526" i="3"/>
  <c r="I527" i="3"/>
  <c r="I528" i="3"/>
  <c r="I529" i="3"/>
  <c r="I530" i="3"/>
  <c r="I531" i="3"/>
  <c r="I532" i="3"/>
  <c r="I533" i="3"/>
  <c r="I534" i="3"/>
  <c r="I535" i="3"/>
  <c r="I536" i="3"/>
  <c r="I537" i="3"/>
  <c r="I538" i="3"/>
  <c r="I539" i="3"/>
  <c r="I540" i="3"/>
  <c r="I541" i="3"/>
  <c r="I542" i="3"/>
  <c r="I543" i="3"/>
  <c r="I544" i="3"/>
  <c r="I545" i="3"/>
  <c r="I546" i="3"/>
  <c r="I547" i="3"/>
  <c r="I548" i="3"/>
  <c r="I549" i="3"/>
  <c r="I550" i="3"/>
  <c r="I551" i="3"/>
  <c r="I552" i="3"/>
  <c r="I553" i="3"/>
  <c r="I554" i="3"/>
  <c r="I555" i="3"/>
  <c r="I556" i="3"/>
  <c r="I557" i="3"/>
  <c r="I558" i="3"/>
  <c r="I559" i="3"/>
  <c r="I560" i="3"/>
  <c r="I561" i="3"/>
  <c r="I562" i="3"/>
  <c r="I563" i="3"/>
  <c r="I564" i="3"/>
  <c r="I565" i="3"/>
  <c r="I566" i="3"/>
  <c r="I567" i="3"/>
  <c r="I568" i="3"/>
  <c r="I569" i="3"/>
  <c r="I570" i="3"/>
  <c r="I571" i="3"/>
  <c r="I572" i="3"/>
  <c r="I573" i="3"/>
  <c r="I574" i="3"/>
  <c r="I575" i="3"/>
  <c r="I576" i="3"/>
  <c r="I577" i="3"/>
  <c r="I578" i="3"/>
  <c r="I579" i="3"/>
  <c r="I580" i="3"/>
  <c r="I581" i="3"/>
  <c r="I582" i="3"/>
  <c r="I583" i="3"/>
  <c r="I584" i="3"/>
  <c r="I585" i="3"/>
  <c r="I586" i="3"/>
  <c r="I587" i="3"/>
  <c r="I588" i="3"/>
  <c r="I589" i="3"/>
  <c r="I590" i="3"/>
  <c r="I591" i="3"/>
  <c r="I592" i="3"/>
  <c r="I24" i="3"/>
  <c r="R10" i="1" l="1"/>
  <c r="R18" i="1"/>
  <c r="R22" i="1"/>
  <c r="R23" i="1"/>
  <c r="R26" i="1"/>
  <c r="R31" i="1"/>
  <c r="R34" i="1"/>
  <c r="R41" i="1"/>
  <c r="R42" i="1"/>
  <c r="R54" i="1"/>
  <c r="R58" i="1"/>
  <c r="R65" i="1"/>
  <c r="R66" i="1"/>
  <c r="R70" i="1"/>
  <c r="R73" i="1"/>
  <c r="R74" i="1"/>
  <c r="R77" i="1"/>
  <c r="R78" i="1"/>
  <c r="R79" i="1"/>
  <c r="R82" i="1"/>
  <c r="R90" i="1"/>
  <c r="R95" i="1"/>
  <c r="R106" i="1"/>
  <c r="R111" i="1"/>
  <c r="R119" i="1"/>
  <c r="R121" i="1"/>
  <c r="R125" i="1"/>
  <c r="R126" i="1"/>
  <c r="R129" i="1"/>
  <c r="R130" i="1"/>
  <c r="R133" i="1"/>
  <c r="R137" i="1"/>
  <c r="R138" i="1"/>
  <c r="R142" i="1"/>
  <c r="R143" i="1"/>
  <c r="R146" i="1"/>
  <c r="R150" i="1"/>
  <c r="R157" i="1"/>
  <c r="R159" i="1"/>
  <c r="R161" i="1"/>
  <c r="R162" i="1"/>
  <c r="R167" i="1"/>
  <c r="R170" i="1"/>
  <c r="R174" i="1"/>
  <c r="R175" i="1"/>
  <c r="R177" i="1"/>
  <c r="R178" i="1"/>
  <c r="R189" i="1"/>
  <c r="R190" i="1"/>
  <c r="R194" i="1"/>
  <c r="R198" i="1"/>
  <c r="R199" i="1"/>
  <c r="R202" i="1"/>
  <c r="R214" i="1"/>
  <c r="R218" i="1"/>
  <c r="R222" i="1"/>
  <c r="R223" i="1"/>
  <c r="R229" i="1"/>
  <c r="R230" i="1"/>
  <c r="R231" i="1"/>
  <c r="R233" i="1"/>
  <c r="R234" i="1"/>
  <c r="R238" i="1"/>
  <c r="R239" i="1"/>
  <c r="R242" i="1"/>
  <c r="R247" i="1"/>
  <c r="R250" i="1"/>
  <c r="R253" i="1"/>
  <c r="R255" i="1"/>
  <c r="R258" i="1"/>
  <c r="R262" i="1"/>
  <c r="R263" i="1"/>
  <c r="R266" i="1"/>
  <c r="R270" i="1"/>
  <c r="R274" i="1"/>
  <c r="R282" i="1"/>
  <c r="R289" i="1"/>
  <c r="R290" i="1"/>
  <c r="R297" i="1"/>
  <c r="R298" i="1"/>
  <c r="R302" i="1"/>
  <c r="R305" i="1"/>
  <c r="R306" i="1"/>
  <c r="R319" i="1"/>
  <c r="R325" i="1"/>
  <c r="R327" i="1"/>
  <c r="R330" i="1"/>
  <c r="R334" i="1"/>
  <c r="R338" i="1"/>
  <c r="R342" i="1"/>
  <c r="R343" i="1"/>
  <c r="R345" i="1"/>
  <c r="R346" i="1"/>
  <c r="R350" i="1"/>
  <c r="R354" i="1"/>
  <c r="R357" i="1"/>
  <c r="R359" i="1"/>
  <c r="R366" i="1"/>
  <c r="R367" i="1"/>
  <c r="R369" i="1"/>
  <c r="R370" i="1"/>
  <c r="R375" i="1"/>
  <c r="R378" i="1"/>
  <c r="R381" i="1"/>
  <c r="R386" i="1"/>
  <c r="R391" i="1"/>
  <c r="R398" i="1"/>
  <c r="R399" i="1"/>
  <c r="R401" i="1"/>
  <c r="R402" i="1"/>
  <c r="R405" i="1"/>
  <c r="R409" i="1"/>
  <c r="R410" i="1"/>
  <c r="R414" i="1"/>
  <c r="R415" i="1"/>
  <c r="R418" i="1"/>
  <c r="R421" i="1"/>
  <c r="R423" i="1"/>
  <c r="R429" i="1"/>
  <c r="R430" i="1"/>
  <c r="R438" i="1"/>
  <c r="R441" i="1"/>
  <c r="R442" i="1"/>
  <c r="R446" i="1"/>
  <c r="R449" i="1"/>
  <c r="R450" i="1"/>
  <c r="R454" i="1"/>
  <c r="R457" i="1"/>
  <c r="R461" i="1"/>
  <c r="R462" i="1"/>
  <c r="R466" i="1"/>
  <c r="R470" i="1"/>
  <c r="R471" i="1"/>
  <c r="R474" i="1"/>
  <c r="R477" i="1"/>
  <c r="R478" i="1"/>
  <c r="R479" i="1"/>
  <c r="R482" i="1"/>
  <c r="R485" i="1"/>
  <c r="R489" i="1"/>
  <c r="R490" i="1"/>
  <c r="R494" i="1"/>
  <c r="R495" i="1"/>
  <c r="R498" i="1"/>
  <c r="R502" i="1"/>
  <c r="R503" i="1"/>
  <c r="R505" i="1"/>
  <c r="R506" i="1"/>
  <c r="R509" i="1"/>
  <c r="R511" i="1"/>
  <c r="R514" i="1"/>
  <c r="R518" i="1"/>
  <c r="R521" i="1"/>
  <c r="R522" i="1"/>
  <c r="R527" i="1"/>
  <c r="R535" i="1"/>
  <c r="R538" i="1"/>
  <c r="R541" i="1"/>
  <c r="R545" i="1"/>
  <c r="R546" i="1"/>
  <c r="R551" i="1"/>
  <c r="R554" i="1"/>
  <c r="R559" i="1"/>
  <c r="R561" i="1"/>
  <c r="R570" i="1"/>
  <c r="R5" i="1"/>
  <c r="R6" i="1"/>
  <c r="Q7" i="1"/>
  <c r="R13" i="1"/>
  <c r="R14" i="1"/>
  <c r="Q15" i="1"/>
  <c r="Q21" i="1"/>
  <c r="Q22" i="1"/>
  <c r="Q23" i="1"/>
  <c r="R29" i="1"/>
  <c r="R30" i="1"/>
  <c r="Q31" i="1"/>
  <c r="R37" i="1"/>
  <c r="R38" i="1"/>
  <c r="Q41" i="1"/>
  <c r="R45" i="1"/>
  <c r="Q49" i="1"/>
  <c r="Q53" i="1"/>
  <c r="R62" i="1"/>
  <c r="Q63" i="1"/>
  <c r="R71" i="1"/>
  <c r="R81" i="1"/>
  <c r="Q86" i="1"/>
  <c r="Q87" i="1"/>
  <c r="Q89" i="1"/>
  <c r="Q93" i="1"/>
  <c r="R98" i="1"/>
  <c r="Q103" i="1"/>
  <c r="R110" i="1"/>
  <c r="Q111" i="1"/>
  <c r="Q117" i="1"/>
  <c r="Q121" i="1"/>
  <c r="R122" i="1"/>
  <c r="Q126" i="1"/>
  <c r="R127" i="1"/>
  <c r="Q133" i="1"/>
  <c r="R134" i="1"/>
  <c r="R135" i="1"/>
  <c r="Q141" i="1"/>
  <c r="R145" i="1"/>
  <c r="R149" i="1"/>
  <c r="Q151" i="1"/>
  <c r="Q153" i="1"/>
  <c r="R154" i="1"/>
  <c r="Q159" i="1"/>
  <c r="R165" i="1"/>
  <c r="R166" i="1"/>
  <c r="Q173" i="1"/>
  <c r="Q183" i="1"/>
  <c r="R186" i="1"/>
  <c r="Q190" i="1"/>
  <c r="R191" i="1"/>
  <c r="Q197" i="1"/>
  <c r="R201" i="1"/>
  <c r="R205" i="1"/>
  <c r="R210" i="1"/>
  <c r="Q215" i="1"/>
  <c r="R217" i="1"/>
  <c r="Q221" i="1"/>
  <c r="Q222" i="1"/>
  <c r="Q226" i="1"/>
  <c r="Q239" i="1"/>
  <c r="R241" i="1"/>
  <c r="R246" i="1"/>
  <c r="Q247" i="1"/>
  <c r="R261" i="1"/>
  <c r="Q263" i="1"/>
  <c r="R265" i="1"/>
  <c r="Q269" i="1"/>
  <c r="Q270" i="1"/>
  <c r="Q278" i="1"/>
  <c r="Q279" i="1"/>
  <c r="R287" i="1"/>
  <c r="Q293" i="1"/>
  <c r="R294" i="1"/>
  <c r="R295" i="1"/>
  <c r="R301" i="1"/>
  <c r="Q303" i="1"/>
  <c r="Q305" i="1"/>
  <c r="Q309" i="1"/>
  <c r="R311" i="1"/>
  <c r="Q313" i="1"/>
  <c r="R318" i="1"/>
  <c r="R322" i="1"/>
  <c r="Q327" i="1"/>
  <c r="R329" i="1"/>
  <c r="R333" i="1"/>
  <c r="R337" i="1"/>
  <c r="R341" i="1"/>
  <c r="Q351" i="1"/>
  <c r="R353" i="1"/>
  <c r="R361" i="1"/>
  <c r="R362" i="1"/>
  <c r="Q365" i="1"/>
  <c r="Q373" i="1"/>
  <c r="Q374" i="1"/>
  <c r="R377" i="1"/>
  <c r="Q383" i="1"/>
  <c r="Q390" i="1"/>
  <c r="Q391" i="1"/>
  <c r="Q393" i="1"/>
  <c r="R394" i="1"/>
  <c r="R406" i="1"/>
  <c r="Q407" i="1"/>
  <c r="Q414" i="1"/>
  <c r="Q423" i="1"/>
  <c r="R425" i="1"/>
  <c r="R426" i="1"/>
  <c r="R433" i="1"/>
  <c r="R434" i="1"/>
  <c r="Q439" i="1"/>
  <c r="R445" i="1"/>
  <c r="R447" i="1"/>
  <c r="Q454" i="1"/>
  <c r="R455" i="1"/>
  <c r="Q458" i="1"/>
  <c r="Q463" i="1"/>
  <c r="R465" i="1"/>
  <c r="Q469" i="1"/>
  <c r="R473" i="1"/>
  <c r="Q487" i="1"/>
  <c r="Q490" i="1"/>
  <c r="R497" i="1"/>
  <c r="Q501" i="1"/>
  <c r="Q509" i="1"/>
  <c r="Q510" i="1"/>
  <c r="R513" i="1"/>
  <c r="Q519" i="1"/>
  <c r="Q525" i="1"/>
  <c r="Q526" i="1"/>
  <c r="Q529" i="1"/>
  <c r="R530" i="1"/>
  <c r="Q533" i="1"/>
  <c r="Q534" i="1"/>
  <c r="Q535" i="1"/>
  <c r="R537" i="1"/>
  <c r="Q542" i="1"/>
  <c r="Q543" i="1"/>
  <c r="Q549" i="1"/>
  <c r="Q550" i="1"/>
  <c r="Q551" i="1"/>
  <c r="R553" i="1"/>
  <c r="Q558" i="1"/>
  <c r="Q559" i="1"/>
  <c r="Q562" i="1"/>
  <c r="Q565" i="1"/>
  <c r="R566" i="1"/>
  <c r="Q567" i="1"/>
  <c r="Q569" i="1"/>
  <c r="I6" i="1"/>
  <c r="L28" i="3" s="1"/>
  <c r="I7" i="1"/>
  <c r="L29" i="3" s="1"/>
  <c r="I8" i="1"/>
  <c r="L30" i="3" s="1"/>
  <c r="I9" i="1"/>
  <c r="L31" i="3" s="1"/>
  <c r="I10" i="1"/>
  <c r="L32" i="3" s="1"/>
  <c r="I16" i="1"/>
  <c r="L38" i="3" s="1"/>
  <c r="I17" i="1"/>
  <c r="L39" i="3" s="1"/>
  <c r="I18" i="1"/>
  <c r="L40" i="3" s="1"/>
  <c r="I22" i="1"/>
  <c r="L44" i="3" s="1"/>
  <c r="I23" i="1"/>
  <c r="L45" i="3" s="1"/>
  <c r="I24" i="1"/>
  <c r="L46" i="3" s="1"/>
  <c r="I25" i="1"/>
  <c r="L47" i="3" s="1"/>
  <c r="I26" i="1"/>
  <c r="L48" i="3" s="1"/>
  <c r="I33" i="1"/>
  <c r="L55" i="3" s="1"/>
  <c r="I34" i="1"/>
  <c r="L56" i="3" s="1"/>
  <c r="I38" i="1"/>
  <c r="L60" i="3" s="1"/>
  <c r="I39" i="1"/>
  <c r="L61" i="3" s="1"/>
  <c r="I40" i="1"/>
  <c r="L62" i="3" s="1"/>
  <c r="I41" i="1"/>
  <c r="L63" i="3" s="1"/>
  <c r="I42" i="1"/>
  <c r="L64" i="3" s="1"/>
  <c r="I49" i="1"/>
  <c r="L71" i="3" s="1"/>
  <c r="I50" i="1"/>
  <c r="L72" i="3" s="1"/>
  <c r="I54" i="1"/>
  <c r="L76" i="3" s="1"/>
  <c r="I55" i="1"/>
  <c r="L77" i="3" s="1"/>
  <c r="I56" i="1"/>
  <c r="L78" i="3" s="1"/>
  <c r="I57" i="1"/>
  <c r="L79" i="3" s="1"/>
  <c r="I63" i="1"/>
  <c r="L85" i="3" s="1"/>
  <c r="I64" i="1"/>
  <c r="L86" i="3" s="1"/>
  <c r="I65" i="1"/>
  <c r="L87" i="3" s="1"/>
  <c r="I66" i="1"/>
  <c r="L88" i="3" s="1"/>
  <c r="I74" i="1"/>
  <c r="L96" i="3" s="1"/>
  <c r="I78" i="1"/>
  <c r="L100" i="3" s="1"/>
  <c r="I79" i="1"/>
  <c r="L101" i="3" s="1"/>
  <c r="I80" i="1"/>
  <c r="L102" i="3" s="1"/>
  <c r="I81" i="1"/>
  <c r="L103" i="3" s="1"/>
  <c r="I82" i="1"/>
  <c r="L104" i="3" s="1"/>
  <c r="I90" i="1"/>
  <c r="L112" i="3" s="1"/>
  <c r="I96" i="1"/>
  <c r="L118" i="3" s="1"/>
  <c r="I97" i="1"/>
  <c r="L119" i="3" s="1"/>
  <c r="I98" i="1"/>
  <c r="L120" i="3" s="1"/>
  <c r="I112" i="1"/>
  <c r="L134" i="3" s="1"/>
  <c r="I113" i="1"/>
  <c r="L135" i="3" s="1"/>
  <c r="I114" i="1"/>
  <c r="L136" i="3" s="1"/>
  <c r="I118" i="1"/>
  <c r="L140" i="3" s="1"/>
  <c r="I119" i="1"/>
  <c r="L141" i="3" s="1"/>
  <c r="I120" i="1"/>
  <c r="L142" i="3" s="1"/>
  <c r="I121" i="1"/>
  <c r="L143" i="3" s="1"/>
  <c r="I128" i="1"/>
  <c r="L150" i="3" s="1"/>
  <c r="I129" i="1"/>
  <c r="L151" i="3" s="1"/>
  <c r="I130" i="1"/>
  <c r="L152" i="3" s="1"/>
  <c r="I134" i="1"/>
  <c r="L156" i="3" s="1"/>
  <c r="I135" i="1"/>
  <c r="L157" i="3" s="1"/>
  <c r="I136" i="1"/>
  <c r="L158" i="3" s="1"/>
  <c r="I137" i="1"/>
  <c r="L159" i="3" s="1"/>
  <c r="I145" i="1"/>
  <c r="L167" i="3" s="1"/>
  <c r="I146" i="1"/>
  <c r="L168" i="3" s="1"/>
  <c r="I150" i="1"/>
  <c r="L172" i="3" s="1"/>
  <c r="I151" i="1"/>
  <c r="L173" i="3" s="1"/>
  <c r="I152" i="1"/>
  <c r="L174" i="3" s="1"/>
  <c r="I153" i="1"/>
  <c r="L175" i="3" s="1"/>
  <c r="I154" i="1"/>
  <c r="L176" i="3" s="1"/>
  <c r="I162" i="1"/>
  <c r="L184" i="3" s="1"/>
  <c r="I166" i="1"/>
  <c r="L188" i="3" s="1"/>
  <c r="I167" i="1"/>
  <c r="L189" i="3" s="1"/>
  <c r="I168" i="1"/>
  <c r="L190" i="3" s="1"/>
  <c r="I169" i="1"/>
  <c r="L191" i="3" s="1"/>
  <c r="I170" i="1"/>
  <c r="L192" i="3" s="1"/>
  <c r="I177" i="1"/>
  <c r="L199" i="3" s="1"/>
  <c r="I178" i="1"/>
  <c r="L200" i="3" s="1"/>
  <c r="I182" i="1"/>
  <c r="L204" i="3" s="1"/>
  <c r="I183" i="1"/>
  <c r="L205" i="3" s="1"/>
  <c r="I184" i="1"/>
  <c r="L206" i="3" s="1"/>
  <c r="I185" i="1"/>
  <c r="L207" i="3" s="1"/>
  <c r="I186" i="1"/>
  <c r="L208" i="3" s="1"/>
  <c r="I194" i="1"/>
  <c r="L216" i="3" s="1"/>
  <c r="I200" i="1"/>
  <c r="L222" i="3" s="1"/>
  <c r="I201" i="1"/>
  <c r="L223" i="3" s="1"/>
  <c r="I202" i="1"/>
  <c r="L224" i="3" s="1"/>
  <c r="I206" i="1"/>
  <c r="L228" i="3" s="1"/>
  <c r="I207" i="1"/>
  <c r="L229" i="3" s="1"/>
  <c r="I208" i="1"/>
  <c r="L230" i="3" s="1"/>
  <c r="I209" i="1"/>
  <c r="L231" i="3" s="1"/>
  <c r="I210" i="1"/>
  <c r="L232" i="3" s="1"/>
  <c r="I216" i="1"/>
  <c r="L238" i="3" s="1"/>
  <c r="I217" i="1"/>
  <c r="L239" i="3" s="1"/>
  <c r="I218" i="1"/>
  <c r="L240" i="3" s="1"/>
  <c r="I222" i="1"/>
  <c r="L244" i="3" s="1"/>
  <c r="I223" i="1"/>
  <c r="L245" i="3" s="1"/>
  <c r="I224" i="1"/>
  <c r="L246" i="3" s="1"/>
  <c r="I225" i="1"/>
  <c r="L247" i="3" s="1"/>
  <c r="I226" i="1"/>
  <c r="L248" i="3" s="1"/>
  <c r="I233" i="1"/>
  <c r="L255" i="3" s="1"/>
  <c r="I234" i="1"/>
  <c r="L256" i="3" s="1"/>
  <c r="I238" i="1"/>
  <c r="L260" i="3" s="1"/>
  <c r="I239" i="1"/>
  <c r="L261" i="3" s="1"/>
  <c r="I240" i="1"/>
  <c r="L262" i="3" s="1"/>
  <c r="I241" i="1"/>
  <c r="L263" i="3" s="1"/>
  <c r="I242" i="1"/>
  <c r="L264" i="3" s="1"/>
  <c r="I248" i="1"/>
  <c r="L270" i="3" s="1"/>
  <c r="I249" i="1"/>
  <c r="L271" i="3" s="1"/>
  <c r="I250" i="1"/>
  <c r="L272" i="3" s="1"/>
  <c r="I254" i="1"/>
  <c r="L276" i="3" s="1"/>
  <c r="I255" i="1"/>
  <c r="L277" i="3" s="1"/>
  <c r="I256" i="1"/>
  <c r="L278" i="3" s="1"/>
  <c r="I257" i="1"/>
  <c r="L279" i="3" s="1"/>
  <c r="I258" i="1"/>
  <c r="L280" i="3" s="1"/>
  <c r="I266" i="1"/>
  <c r="L288" i="3" s="1"/>
  <c r="I270" i="1"/>
  <c r="L292" i="3" s="1"/>
  <c r="I271" i="1"/>
  <c r="L293" i="3" s="1"/>
  <c r="I272" i="1"/>
  <c r="L294" i="3" s="1"/>
  <c r="I273" i="1"/>
  <c r="L295" i="3" s="1"/>
  <c r="I274" i="1"/>
  <c r="L296" i="3" s="1"/>
  <c r="I281" i="1"/>
  <c r="L303" i="3" s="1"/>
  <c r="I282" i="1"/>
  <c r="L304" i="3" s="1"/>
  <c r="I286" i="1"/>
  <c r="L308" i="3" s="1"/>
  <c r="I287" i="1"/>
  <c r="L309" i="3" s="1"/>
  <c r="I288" i="1"/>
  <c r="L310" i="3" s="1"/>
  <c r="I289" i="1"/>
  <c r="L311" i="3" s="1"/>
  <c r="I290" i="1"/>
  <c r="L312" i="3" s="1"/>
  <c r="I297" i="1"/>
  <c r="L319" i="3" s="1"/>
  <c r="I298" i="1"/>
  <c r="L320" i="3" s="1"/>
  <c r="I302" i="1"/>
  <c r="L324" i="3" s="1"/>
  <c r="I303" i="1"/>
  <c r="L325" i="3" s="1"/>
  <c r="I304" i="1"/>
  <c r="L326" i="3" s="1"/>
  <c r="I305" i="1"/>
  <c r="L327" i="3" s="1"/>
  <c r="I306" i="1"/>
  <c r="L328" i="3" s="1"/>
  <c r="I320" i="1"/>
  <c r="L342" i="3" s="1"/>
  <c r="I321" i="1"/>
  <c r="L343" i="3" s="1"/>
  <c r="I322" i="1"/>
  <c r="L344" i="3" s="1"/>
  <c r="I330" i="1"/>
  <c r="L352" i="3" s="1"/>
  <c r="I336" i="1"/>
  <c r="L358" i="3" s="1"/>
  <c r="I337" i="1"/>
  <c r="L359" i="3" s="1"/>
  <c r="I338" i="1"/>
  <c r="L360" i="3" s="1"/>
  <c r="I342" i="1"/>
  <c r="L364" i="3" s="1"/>
  <c r="I343" i="1"/>
  <c r="L365" i="3" s="1"/>
  <c r="I344" i="1"/>
  <c r="L366" i="3" s="1"/>
  <c r="I345" i="1"/>
  <c r="L367" i="3" s="1"/>
  <c r="I346" i="1"/>
  <c r="L368" i="3" s="1"/>
  <c r="I352" i="1"/>
  <c r="L374" i="3" s="1"/>
  <c r="I353" i="1"/>
  <c r="L375" i="3" s="1"/>
  <c r="I354" i="1"/>
  <c r="L376" i="3" s="1"/>
  <c r="I362" i="1"/>
  <c r="L384" i="3" s="1"/>
  <c r="I366" i="1"/>
  <c r="L388" i="3" s="1"/>
  <c r="I367" i="1"/>
  <c r="L389" i="3" s="1"/>
  <c r="I368" i="1"/>
  <c r="L390" i="3" s="1"/>
  <c r="I369" i="1"/>
  <c r="L391" i="3" s="1"/>
  <c r="I370" i="1"/>
  <c r="L392" i="3" s="1"/>
  <c r="I378" i="1"/>
  <c r="L400" i="3" s="1"/>
  <c r="I383" i="1"/>
  <c r="L405" i="3" s="1"/>
  <c r="I384" i="1"/>
  <c r="L406" i="3" s="1"/>
  <c r="I385" i="1"/>
  <c r="L407" i="3" s="1"/>
  <c r="I386" i="1"/>
  <c r="L408" i="3" s="1"/>
  <c r="I394" i="1"/>
  <c r="L416" i="3" s="1"/>
  <c r="I399" i="1"/>
  <c r="L421" i="3" s="1"/>
  <c r="I400" i="1"/>
  <c r="L422" i="3" s="1"/>
  <c r="I401" i="1"/>
  <c r="L423" i="3" s="1"/>
  <c r="I402" i="1"/>
  <c r="L424" i="3" s="1"/>
  <c r="I406" i="1"/>
  <c r="L428" i="3" s="1"/>
  <c r="I407" i="1"/>
  <c r="L429" i="3" s="1"/>
  <c r="I408" i="1"/>
  <c r="L430" i="3" s="1"/>
  <c r="I409" i="1"/>
  <c r="L431" i="3" s="1"/>
  <c r="I410" i="1"/>
  <c r="L432" i="3" s="1"/>
  <c r="I417" i="1"/>
  <c r="L439" i="3" s="1"/>
  <c r="I418" i="1"/>
  <c r="L440" i="3" s="1"/>
  <c r="I422" i="1"/>
  <c r="L444" i="3" s="1"/>
  <c r="I423" i="1"/>
  <c r="L445" i="3" s="1"/>
  <c r="I424" i="1"/>
  <c r="L446" i="3" s="1"/>
  <c r="I425" i="1"/>
  <c r="L447" i="3" s="1"/>
  <c r="I426" i="1"/>
  <c r="L448" i="3" s="1"/>
  <c r="I434" i="1"/>
  <c r="L456" i="3" s="1"/>
  <c r="I439" i="1"/>
  <c r="L461" i="3" s="1"/>
  <c r="I440" i="1"/>
  <c r="L462" i="3" s="1"/>
  <c r="I441" i="1"/>
  <c r="L463" i="3" s="1"/>
  <c r="I442" i="1"/>
  <c r="L464" i="3" s="1"/>
  <c r="I457" i="1"/>
  <c r="L479" i="3" s="1"/>
  <c r="I458" i="1"/>
  <c r="L480" i="3" s="1"/>
  <c r="I463" i="1"/>
  <c r="L485" i="3" s="1"/>
  <c r="I464" i="1"/>
  <c r="L486" i="3" s="1"/>
  <c r="I465" i="1"/>
  <c r="L487" i="3" s="1"/>
  <c r="I466" i="1"/>
  <c r="L488" i="3" s="1"/>
  <c r="I470" i="1"/>
  <c r="L492" i="3" s="1"/>
  <c r="I471" i="1"/>
  <c r="L493" i="3" s="1"/>
  <c r="I472" i="1"/>
  <c r="L494" i="3" s="1"/>
  <c r="I473" i="1"/>
  <c r="L495" i="3" s="1"/>
  <c r="I474" i="1"/>
  <c r="L496" i="3" s="1"/>
  <c r="I480" i="1"/>
  <c r="L502" i="3" s="1"/>
  <c r="I481" i="1"/>
  <c r="L503" i="3" s="1"/>
  <c r="I482" i="1"/>
  <c r="L504" i="3" s="1"/>
  <c r="I486" i="1"/>
  <c r="L508" i="3" s="1"/>
  <c r="I487" i="1"/>
  <c r="L509" i="3" s="1"/>
  <c r="I488" i="1"/>
  <c r="L510" i="3" s="1"/>
  <c r="I489" i="1"/>
  <c r="L511" i="3" s="1"/>
  <c r="I496" i="1"/>
  <c r="L518" i="3" s="1"/>
  <c r="I497" i="1"/>
  <c r="L519" i="3" s="1"/>
  <c r="I498" i="1"/>
  <c r="L520" i="3" s="1"/>
  <c r="I502" i="1"/>
  <c r="L524" i="3" s="1"/>
  <c r="I503" i="1"/>
  <c r="L525" i="3" s="1"/>
  <c r="I504" i="1"/>
  <c r="L526" i="3" s="1"/>
  <c r="I505" i="1"/>
  <c r="L527" i="3" s="1"/>
  <c r="I511" i="1"/>
  <c r="L533" i="3" s="1"/>
  <c r="I512" i="1"/>
  <c r="L534" i="3" s="1"/>
  <c r="I513" i="1"/>
  <c r="L535" i="3" s="1"/>
  <c r="I514" i="1"/>
  <c r="L536" i="3" s="1"/>
  <c r="I518" i="1"/>
  <c r="L540" i="3" s="1"/>
  <c r="I519" i="1"/>
  <c r="L541" i="3" s="1"/>
  <c r="I520" i="1"/>
  <c r="L542" i="3" s="1"/>
  <c r="I521" i="1"/>
  <c r="L543" i="3" s="1"/>
  <c r="I526" i="1"/>
  <c r="L548" i="3" s="1"/>
  <c r="I527" i="1"/>
  <c r="L549" i="3" s="1"/>
  <c r="I528" i="1"/>
  <c r="L550" i="3" s="1"/>
  <c r="I529" i="1"/>
  <c r="L551" i="3" s="1"/>
  <c r="I530" i="1"/>
  <c r="L552" i="3" s="1"/>
  <c r="I538" i="1"/>
  <c r="L560" i="3" s="1"/>
  <c r="I543" i="1"/>
  <c r="L565" i="3" s="1"/>
  <c r="I544" i="1"/>
  <c r="L566" i="3" s="1"/>
  <c r="I545" i="1"/>
  <c r="L567" i="3" s="1"/>
  <c r="I546" i="1"/>
  <c r="L568" i="3" s="1"/>
  <c r="I550" i="1"/>
  <c r="L572" i="3" s="1"/>
  <c r="I551" i="1"/>
  <c r="L573" i="3" s="1"/>
  <c r="I552" i="1"/>
  <c r="L574" i="3" s="1"/>
  <c r="I553" i="1"/>
  <c r="L575" i="3" s="1"/>
  <c r="I559" i="1"/>
  <c r="L581" i="3" s="1"/>
  <c r="I560" i="1"/>
  <c r="L582" i="3" s="1"/>
  <c r="I561" i="1"/>
  <c r="L583" i="3" s="1"/>
  <c r="I562" i="1"/>
  <c r="L584" i="3" s="1"/>
  <c r="I566" i="1"/>
  <c r="L588" i="3" s="1"/>
  <c r="I567" i="1"/>
  <c r="L589" i="3" s="1"/>
  <c r="I568" i="1"/>
  <c r="L590" i="3" s="1"/>
  <c r="I569" i="1"/>
  <c r="L591" i="3" s="1"/>
  <c r="I570" i="1"/>
  <c r="L592" i="3" s="1"/>
  <c r="J5" i="1"/>
  <c r="J27" i="3" s="1"/>
  <c r="J7" i="1"/>
  <c r="J29" i="3" s="1"/>
  <c r="J8" i="1"/>
  <c r="J30" i="3" s="1"/>
  <c r="J14" i="1"/>
  <c r="J36" i="3" s="1"/>
  <c r="J15" i="1"/>
  <c r="J37" i="3" s="1"/>
  <c r="J16" i="1"/>
  <c r="J38" i="3" s="1"/>
  <c r="J19" i="1"/>
  <c r="J41" i="3" s="1"/>
  <c r="J23" i="1"/>
  <c r="J45" i="3" s="1"/>
  <c r="J24" i="1"/>
  <c r="J46" i="3" s="1"/>
  <c r="J26" i="1"/>
  <c r="J48" i="3" s="1"/>
  <c r="J30" i="1"/>
  <c r="J52" i="3" s="1"/>
  <c r="J31" i="1"/>
  <c r="J53" i="3" s="1"/>
  <c r="J32" i="1"/>
  <c r="J54" i="3" s="1"/>
  <c r="J35" i="1"/>
  <c r="J57" i="3" s="1"/>
  <c r="J43" i="1"/>
  <c r="J65" i="3" s="1"/>
  <c r="J47" i="1"/>
  <c r="J69" i="3" s="1"/>
  <c r="J48" i="1"/>
  <c r="J70" i="3" s="1"/>
  <c r="J50" i="1"/>
  <c r="J72" i="3" s="1"/>
  <c r="J55" i="1"/>
  <c r="J77" i="3" s="1"/>
  <c r="J56" i="1"/>
  <c r="J78" i="3" s="1"/>
  <c r="J63" i="1"/>
  <c r="J85" i="3" s="1"/>
  <c r="J64" i="1"/>
  <c r="J86" i="3" s="1"/>
  <c r="J71" i="1"/>
  <c r="J93" i="3" s="1"/>
  <c r="J72" i="1"/>
  <c r="J94" i="3" s="1"/>
  <c r="J75" i="1"/>
  <c r="J97" i="3" s="1"/>
  <c r="J79" i="1"/>
  <c r="J101" i="3" s="1"/>
  <c r="J80" i="1"/>
  <c r="J102" i="3" s="1"/>
  <c r="J83" i="1"/>
  <c r="J105" i="3" s="1"/>
  <c r="J87" i="1"/>
  <c r="J109" i="3" s="1"/>
  <c r="J88" i="1"/>
  <c r="J110" i="3" s="1"/>
  <c r="J91" i="1"/>
  <c r="J113" i="3" s="1"/>
  <c r="J95" i="1"/>
  <c r="J117" i="3" s="1"/>
  <c r="J96" i="1"/>
  <c r="J118" i="3" s="1"/>
  <c r="J98" i="1"/>
  <c r="J120" i="3" s="1"/>
  <c r="J103" i="1"/>
  <c r="J125" i="3" s="1"/>
  <c r="J104" i="1"/>
  <c r="J126" i="3" s="1"/>
  <c r="J107" i="1"/>
  <c r="J129" i="3" s="1"/>
  <c r="J111" i="1"/>
  <c r="J133" i="3" s="1"/>
  <c r="J112" i="1"/>
  <c r="J134" i="3" s="1"/>
  <c r="J118" i="1"/>
  <c r="J140" i="3" s="1"/>
  <c r="J119" i="1"/>
  <c r="J141" i="3" s="1"/>
  <c r="J120" i="1"/>
  <c r="J142" i="3" s="1"/>
  <c r="J123" i="1"/>
  <c r="J145" i="3" s="1"/>
  <c r="J131" i="1"/>
  <c r="J153" i="3" s="1"/>
  <c r="J134" i="1"/>
  <c r="J156" i="3" s="1"/>
  <c r="J135" i="1"/>
  <c r="J157" i="3" s="1"/>
  <c r="J139" i="1"/>
  <c r="J161" i="3" s="1"/>
  <c r="J141" i="1"/>
  <c r="J163" i="3" s="1"/>
  <c r="J142" i="1"/>
  <c r="J164" i="3" s="1"/>
  <c r="J144" i="1"/>
  <c r="J166" i="3" s="1"/>
  <c r="J146" i="1"/>
  <c r="J168" i="3" s="1"/>
  <c r="J147" i="1"/>
  <c r="J169" i="3" s="1"/>
  <c r="J150" i="1"/>
  <c r="J172" i="3" s="1"/>
  <c r="J151" i="1"/>
  <c r="J173" i="3" s="1"/>
  <c r="J152" i="1"/>
  <c r="J174" i="3" s="1"/>
  <c r="J154" i="1"/>
  <c r="J176" i="3" s="1"/>
  <c r="J155" i="1"/>
  <c r="J177" i="3" s="1"/>
  <c r="J162" i="1"/>
  <c r="J184" i="3" s="1"/>
  <c r="J166" i="1"/>
  <c r="J188" i="3" s="1"/>
  <c r="J168" i="1"/>
  <c r="J190" i="3" s="1"/>
  <c r="J175" i="1"/>
  <c r="J197" i="3" s="1"/>
  <c r="J176" i="1"/>
  <c r="J198" i="3" s="1"/>
  <c r="J183" i="1"/>
  <c r="J205" i="3" s="1"/>
  <c r="J184" i="1"/>
  <c r="J206" i="3" s="1"/>
  <c r="J187" i="1"/>
  <c r="J209" i="3" s="1"/>
  <c r="J189" i="1"/>
  <c r="J211" i="3" s="1"/>
  <c r="J190" i="1"/>
  <c r="J212" i="3" s="1"/>
  <c r="J191" i="1"/>
  <c r="J213" i="3" s="1"/>
  <c r="J192" i="1"/>
  <c r="J214" i="3" s="1"/>
  <c r="J198" i="1"/>
  <c r="J220" i="3" s="1"/>
  <c r="J199" i="1"/>
  <c r="J221" i="3" s="1"/>
  <c r="J200" i="1"/>
  <c r="J222" i="3" s="1"/>
  <c r="J203" i="1"/>
  <c r="J225" i="3" s="1"/>
  <c r="J207" i="1"/>
  <c r="J229" i="3" s="1"/>
  <c r="J208" i="1"/>
  <c r="J230" i="3" s="1"/>
  <c r="J211" i="1"/>
  <c r="J233" i="3" s="1"/>
  <c r="J216" i="1"/>
  <c r="J238" i="3" s="1"/>
  <c r="J219" i="1"/>
  <c r="J241" i="3" s="1"/>
  <c r="J222" i="1"/>
  <c r="J244" i="3" s="1"/>
  <c r="J223" i="1"/>
  <c r="J245" i="3" s="1"/>
  <c r="J224" i="1"/>
  <c r="J246" i="3" s="1"/>
  <c r="J229" i="1"/>
  <c r="J251" i="3" s="1"/>
  <c r="J230" i="1"/>
  <c r="J252" i="3" s="1"/>
  <c r="J232" i="1"/>
  <c r="J254" i="3" s="1"/>
  <c r="J238" i="1"/>
  <c r="J260" i="3" s="1"/>
  <c r="J239" i="1"/>
  <c r="J261" i="3" s="1"/>
  <c r="J248" i="1"/>
  <c r="J270" i="3" s="1"/>
  <c r="J251" i="1"/>
  <c r="J273" i="3" s="1"/>
  <c r="J253" i="1"/>
  <c r="J275" i="3" s="1"/>
  <c r="J254" i="1"/>
  <c r="J276" i="3" s="1"/>
  <c r="J255" i="1"/>
  <c r="J277" i="3" s="1"/>
  <c r="J256" i="1"/>
  <c r="J278" i="3" s="1"/>
  <c r="J258" i="1"/>
  <c r="J280" i="3" s="1"/>
  <c r="J261" i="1"/>
  <c r="J283" i="3" s="1"/>
  <c r="J262" i="1"/>
  <c r="J284" i="3" s="1"/>
  <c r="J263" i="1"/>
  <c r="J285" i="3" s="1"/>
  <c r="J264" i="1"/>
  <c r="J286" i="3" s="1"/>
  <c r="J266" i="1"/>
  <c r="J288" i="3" s="1"/>
  <c r="J271" i="1"/>
  <c r="J293" i="3" s="1"/>
  <c r="J272" i="1"/>
  <c r="J294" i="3" s="1"/>
  <c r="J277" i="1"/>
  <c r="J299" i="3" s="1"/>
  <c r="J279" i="1"/>
  <c r="J301" i="3" s="1"/>
  <c r="J280" i="1"/>
  <c r="J302" i="3" s="1"/>
  <c r="J283" i="1"/>
  <c r="J305" i="3" s="1"/>
  <c r="J286" i="1"/>
  <c r="J308" i="3" s="1"/>
  <c r="J294" i="1"/>
  <c r="J316" i="3" s="1"/>
  <c r="J295" i="1"/>
  <c r="J317" i="3" s="1"/>
  <c r="J296" i="1"/>
  <c r="J318" i="3" s="1"/>
  <c r="J299" i="1"/>
  <c r="J321" i="3" s="1"/>
  <c r="J302" i="1"/>
  <c r="J324" i="3" s="1"/>
  <c r="J303" i="1"/>
  <c r="J325" i="3" s="1"/>
  <c r="J304" i="1"/>
  <c r="J326" i="3" s="1"/>
  <c r="J311" i="1"/>
  <c r="J333" i="3" s="1"/>
  <c r="J312" i="1"/>
  <c r="J334" i="3" s="1"/>
  <c r="J315" i="1"/>
  <c r="J337" i="3" s="1"/>
  <c r="J317" i="1"/>
  <c r="J339" i="3" s="1"/>
  <c r="J318" i="1"/>
  <c r="J340" i="3" s="1"/>
  <c r="J320" i="1"/>
  <c r="J342" i="3" s="1"/>
  <c r="J323" i="1"/>
  <c r="J345" i="3" s="1"/>
  <c r="J327" i="1"/>
  <c r="J349" i="3" s="1"/>
  <c r="J328" i="1"/>
  <c r="J350" i="3" s="1"/>
  <c r="J330" i="1"/>
  <c r="J352" i="3" s="1"/>
  <c r="J331" i="1"/>
  <c r="J353" i="3" s="1"/>
  <c r="J335" i="1"/>
  <c r="J357" i="3" s="1"/>
  <c r="J336" i="1"/>
  <c r="J358" i="3" s="1"/>
  <c r="J341" i="1"/>
  <c r="J363" i="3" s="1"/>
  <c r="J342" i="1"/>
  <c r="J364" i="3" s="1"/>
  <c r="J343" i="1"/>
  <c r="J365" i="3" s="1"/>
  <c r="J344" i="1"/>
  <c r="J366" i="3" s="1"/>
  <c r="J352" i="1"/>
  <c r="J374" i="3" s="1"/>
  <c r="J358" i="1"/>
  <c r="J380" i="3" s="1"/>
  <c r="J360" i="1"/>
  <c r="J382" i="3" s="1"/>
  <c r="J363" i="1"/>
  <c r="J385" i="3" s="1"/>
  <c r="J367" i="1"/>
  <c r="J389" i="3" s="1"/>
  <c r="J368" i="1"/>
  <c r="J390" i="3" s="1"/>
  <c r="J370" i="1"/>
  <c r="J392" i="3" s="1"/>
  <c r="J374" i="1"/>
  <c r="J396" i="3" s="1"/>
  <c r="J375" i="1"/>
  <c r="J397" i="3" s="1"/>
  <c r="J376" i="1"/>
  <c r="J398" i="3" s="1"/>
  <c r="J379" i="1"/>
  <c r="J401" i="3" s="1"/>
  <c r="J381" i="1"/>
  <c r="J403" i="3" s="1"/>
  <c r="J382" i="1"/>
  <c r="J404" i="3" s="1"/>
  <c r="J384" i="1"/>
  <c r="J406" i="3" s="1"/>
  <c r="J389" i="1"/>
  <c r="J411" i="3" s="1"/>
  <c r="J390" i="1"/>
  <c r="J412" i="3" s="1"/>
  <c r="J395" i="1"/>
  <c r="J417" i="3" s="1"/>
  <c r="J397" i="1"/>
  <c r="J419" i="3" s="1"/>
  <c r="J398" i="1"/>
  <c r="J420" i="3" s="1"/>
  <c r="J400" i="1"/>
  <c r="J422" i="3" s="1"/>
  <c r="J402" i="1"/>
  <c r="J424" i="3" s="1"/>
  <c r="J406" i="1"/>
  <c r="J428" i="3" s="1"/>
  <c r="J407" i="1"/>
  <c r="J429" i="3" s="1"/>
  <c r="J408" i="1"/>
  <c r="J430" i="3" s="1"/>
  <c r="J411" i="1"/>
  <c r="J433" i="3" s="1"/>
  <c r="J414" i="1"/>
  <c r="J436" i="3" s="1"/>
  <c r="J415" i="1"/>
  <c r="J437" i="3" s="1"/>
  <c r="J416" i="1"/>
  <c r="J438" i="3" s="1"/>
  <c r="J423" i="1"/>
  <c r="J445" i="3" s="1"/>
  <c r="J424" i="1"/>
  <c r="J446" i="3" s="1"/>
  <c r="J426" i="1"/>
  <c r="J448" i="3" s="1"/>
  <c r="J427" i="1"/>
  <c r="J449" i="3" s="1"/>
  <c r="J431" i="1"/>
  <c r="J453" i="3" s="1"/>
  <c r="J432" i="1"/>
  <c r="J454" i="3" s="1"/>
  <c r="J438" i="1"/>
  <c r="J460" i="3" s="1"/>
  <c r="J439" i="1"/>
  <c r="J461" i="3" s="1"/>
  <c r="J440" i="1"/>
  <c r="J462" i="3" s="1"/>
  <c r="J445" i="1"/>
  <c r="J467" i="3" s="1"/>
  <c r="J446" i="1"/>
  <c r="J468" i="3" s="1"/>
  <c r="J447" i="1"/>
  <c r="J469" i="3" s="1"/>
  <c r="J448" i="1"/>
  <c r="J470" i="3" s="1"/>
  <c r="J451" i="1"/>
  <c r="J473" i="3" s="1"/>
  <c r="J453" i="1"/>
  <c r="J475" i="3" s="1"/>
  <c r="J454" i="1"/>
  <c r="J476" i="3" s="1"/>
  <c r="J455" i="1"/>
  <c r="J477" i="3" s="1"/>
  <c r="J456" i="1"/>
  <c r="J478" i="3" s="1"/>
  <c r="J462" i="1"/>
  <c r="J484" i="3" s="1"/>
  <c r="J467" i="1"/>
  <c r="J489" i="3" s="1"/>
  <c r="J470" i="1"/>
  <c r="J492" i="3" s="1"/>
  <c r="J471" i="1"/>
  <c r="J493" i="3" s="1"/>
  <c r="J472" i="1"/>
  <c r="J494" i="3" s="1"/>
  <c r="J474" i="1"/>
  <c r="J496" i="3" s="1"/>
  <c r="J475" i="1"/>
  <c r="J497" i="3" s="1"/>
  <c r="J480" i="1"/>
  <c r="J502" i="3" s="1"/>
  <c r="J486" i="1"/>
  <c r="J508" i="3" s="1"/>
  <c r="J487" i="1"/>
  <c r="J509" i="3" s="1"/>
  <c r="J488" i="1"/>
  <c r="J510" i="3" s="1"/>
  <c r="J490" i="1"/>
  <c r="J512" i="3" s="1"/>
  <c r="J493" i="1"/>
  <c r="J515" i="3" s="1"/>
  <c r="J494" i="1"/>
  <c r="J516" i="3" s="1"/>
  <c r="J496" i="1"/>
  <c r="J518" i="3" s="1"/>
  <c r="J498" i="1"/>
  <c r="J520" i="3" s="1"/>
  <c r="J503" i="1"/>
  <c r="J525" i="3" s="1"/>
  <c r="J504" i="1"/>
  <c r="J526" i="3" s="1"/>
  <c r="J510" i="1"/>
  <c r="J532" i="3" s="1"/>
  <c r="J511" i="1"/>
  <c r="J533" i="3" s="1"/>
  <c r="J512" i="1"/>
  <c r="J534" i="3" s="1"/>
  <c r="J517" i="1"/>
  <c r="J539" i="3" s="1"/>
  <c r="J518" i="1"/>
  <c r="J540" i="3" s="1"/>
  <c r="J519" i="1"/>
  <c r="J541" i="3" s="1"/>
  <c r="J520" i="1"/>
  <c r="J542" i="3" s="1"/>
  <c r="J530" i="1"/>
  <c r="J552" i="3" s="1"/>
  <c r="J531" i="1"/>
  <c r="J553" i="3" s="1"/>
  <c r="J533" i="1"/>
  <c r="J555" i="3" s="1"/>
  <c r="J534" i="1"/>
  <c r="J556" i="3" s="1"/>
  <c r="J536" i="1"/>
  <c r="J558" i="3" s="1"/>
  <c r="J538" i="1"/>
  <c r="J560" i="3" s="1"/>
  <c r="J539" i="1"/>
  <c r="J561" i="3" s="1"/>
  <c r="J542" i="1"/>
  <c r="J564" i="3" s="1"/>
  <c r="J543" i="1"/>
  <c r="J565" i="3" s="1"/>
  <c r="J544" i="1"/>
  <c r="J566" i="3" s="1"/>
  <c r="J550" i="1"/>
  <c r="J572" i="3" s="1"/>
  <c r="J551" i="1"/>
  <c r="J573" i="3" s="1"/>
  <c r="J552" i="1"/>
  <c r="J574" i="3" s="1"/>
  <c r="J555" i="1"/>
  <c r="J577" i="3" s="1"/>
  <c r="J559" i="1"/>
  <c r="J581" i="3" s="1"/>
  <c r="J560" i="1"/>
  <c r="J582" i="3" s="1"/>
  <c r="J570" i="1"/>
  <c r="J592" i="3" s="1"/>
  <c r="K7" i="1"/>
  <c r="K9" i="1"/>
  <c r="K10" i="1"/>
  <c r="K14" i="1"/>
  <c r="K15" i="1"/>
  <c r="K18" i="1"/>
  <c r="K22" i="1"/>
  <c r="K23" i="1"/>
  <c r="K26" i="1"/>
  <c r="K31" i="1"/>
  <c r="K34" i="1"/>
  <c r="K38" i="1"/>
  <c r="K39" i="1"/>
  <c r="K46" i="1"/>
  <c r="K47" i="1"/>
  <c r="K49" i="1"/>
  <c r="K50" i="1"/>
  <c r="K53" i="1"/>
  <c r="K54" i="1"/>
  <c r="K61" i="1"/>
  <c r="K62" i="1"/>
  <c r="K63" i="1"/>
  <c r="K70" i="1"/>
  <c r="K71" i="1"/>
  <c r="K78" i="1"/>
  <c r="K79" i="1"/>
  <c r="K81" i="1"/>
  <c r="K82" i="1"/>
  <c r="K85" i="1"/>
  <c r="K94" i="1"/>
  <c r="K95" i="1"/>
  <c r="K101" i="1"/>
  <c r="K102" i="1"/>
  <c r="K103" i="1"/>
  <c r="K109" i="1"/>
  <c r="K111" i="1"/>
  <c r="K114" i="1"/>
  <c r="K117" i="1"/>
  <c r="K118" i="1"/>
  <c r="K119" i="1"/>
  <c r="K126" i="1"/>
  <c r="K129" i="1"/>
  <c r="K130" i="1"/>
  <c r="K134" i="1"/>
  <c r="K135" i="1"/>
  <c r="K138" i="1"/>
  <c r="K143" i="1"/>
  <c r="K146" i="1"/>
  <c r="K150" i="1"/>
  <c r="K151" i="1"/>
  <c r="K154" i="1"/>
  <c r="K157" i="1"/>
  <c r="K162" i="1"/>
  <c r="K167" i="1"/>
  <c r="K175" i="1"/>
  <c r="K177" i="1"/>
  <c r="K178" i="1"/>
  <c r="K181" i="1"/>
  <c r="K182" i="1"/>
  <c r="K183" i="1"/>
  <c r="K185" i="1"/>
  <c r="K189" i="1"/>
  <c r="K191" i="1"/>
  <c r="K194" i="1"/>
  <c r="K198" i="1"/>
  <c r="K199" i="1"/>
  <c r="K201" i="1"/>
  <c r="K202" i="1"/>
  <c r="K207" i="1"/>
  <c r="K213" i="1"/>
  <c r="K214" i="1"/>
  <c r="K215" i="1"/>
  <c r="K217" i="1"/>
  <c r="K218" i="1"/>
  <c r="K221" i="1"/>
  <c r="K223" i="1"/>
  <c r="K225" i="1"/>
  <c r="K230" i="1"/>
  <c r="K233" i="1"/>
  <c r="K234" i="1"/>
  <c r="K239" i="1"/>
  <c r="K241" i="1"/>
  <c r="K242" i="1"/>
  <c r="K247" i="1"/>
  <c r="K250" i="1"/>
  <c r="K254" i="1"/>
  <c r="K255" i="1"/>
  <c r="K258" i="1"/>
  <c r="K261" i="1"/>
  <c r="K262" i="1"/>
  <c r="K263" i="1"/>
  <c r="K266" i="1"/>
  <c r="K271" i="1"/>
  <c r="K273" i="1"/>
  <c r="K274" i="1"/>
  <c r="K278" i="1"/>
  <c r="K279" i="1"/>
  <c r="K285" i="1"/>
  <c r="K286" i="1"/>
  <c r="K287" i="1"/>
  <c r="K293" i="1"/>
  <c r="K294" i="1"/>
  <c r="K295" i="1"/>
  <c r="K297" i="1"/>
  <c r="K298" i="1"/>
  <c r="K303" i="1"/>
  <c r="K306" i="1"/>
  <c r="K309" i="1"/>
  <c r="K311" i="1"/>
  <c r="K313" i="1"/>
  <c r="K314" i="1"/>
  <c r="K318" i="1"/>
  <c r="K319" i="1"/>
  <c r="K322" i="1"/>
  <c r="K327" i="1"/>
  <c r="K330" i="1"/>
  <c r="K333" i="1"/>
  <c r="K335" i="1"/>
  <c r="K338" i="1"/>
  <c r="K345" i="1"/>
  <c r="K346" i="1"/>
  <c r="K350" i="1"/>
  <c r="K351" i="1"/>
  <c r="K354" i="1"/>
  <c r="K361" i="1"/>
  <c r="K362" i="1"/>
  <c r="K369" i="1"/>
  <c r="K370" i="1"/>
  <c r="K373" i="1"/>
  <c r="K374" i="1"/>
  <c r="K375" i="1"/>
  <c r="K381" i="1"/>
  <c r="K383" i="1"/>
  <c r="K390" i="1"/>
  <c r="K391" i="1"/>
  <c r="K394" i="1"/>
  <c r="K397" i="1"/>
  <c r="K399" i="1"/>
  <c r="K401" i="1"/>
  <c r="K402" i="1"/>
  <c r="K407" i="1"/>
  <c r="K410" i="1"/>
  <c r="K413" i="1"/>
  <c r="K415" i="1"/>
  <c r="K418" i="1"/>
  <c r="K422" i="1"/>
  <c r="K423" i="1"/>
  <c r="K429" i="1"/>
  <c r="K430" i="1"/>
  <c r="K431" i="1"/>
  <c r="K438" i="1"/>
  <c r="K439" i="1"/>
  <c r="K441" i="1"/>
  <c r="K442" i="1"/>
  <c r="K446" i="1"/>
  <c r="K447" i="1"/>
  <c r="K449" i="1"/>
  <c r="K450" i="1"/>
  <c r="K454" i="1"/>
  <c r="K455" i="1"/>
  <c r="K457" i="1"/>
  <c r="K458" i="1"/>
  <c r="K461" i="1"/>
  <c r="K463" i="1"/>
  <c r="K466" i="1"/>
  <c r="K473" i="1"/>
  <c r="K474" i="1"/>
  <c r="K478" i="1"/>
  <c r="K479" i="1"/>
  <c r="K482" i="1"/>
  <c r="K486" i="1"/>
  <c r="K487" i="1"/>
  <c r="K490" i="1"/>
  <c r="K493" i="1"/>
  <c r="K494" i="1"/>
  <c r="K495" i="1"/>
  <c r="K498" i="1"/>
  <c r="K502" i="1"/>
  <c r="K503" i="1"/>
  <c r="K509" i="1"/>
  <c r="K510" i="1"/>
  <c r="K511" i="1"/>
  <c r="K513" i="1"/>
  <c r="K514" i="1"/>
  <c r="K518" i="1"/>
  <c r="K519" i="1"/>
  <c r="K526" i="1"/>
  <c r="K527" i="1"/>
  <c r="K533" i="1"/>
  <c r="K534" i="1"/>
  <c r="K535" i="1"/>
  <c r="K538" i="1"/>
  <c r="K542" i="1"/>
  <c r="K543" i="1"/>
  <c r="K546" i="1"/>
  <c r="K550" i="1"/>
  <c r="K551" i="1"/>
  <c r="K553" i="1"/>
  <c r="K554" i="1"/>
  <c r="K558" i="1"/>
  <c r="K559" i="1"/>
  <c r="K562" i="1"/>
  <c r="K566" i="1"/>
  <c r="Q13" i="1"/>
  <c r="P14" i="1"/>
  <c r="P16" i="1"/>
  <c r="P17" i="1"/>
  <c r="P21" i="1"/>
  <c r="P24" i="1"/>
  <c r="Q40" i="1"/>
  <c r="Q48" i="1"/>
  <c r="P53" i="1"/>
  <c r="P54" i="1"/>
  <c r="P56" i="1"/>
  <c r="P61" i="1"/>
  <c r="P62" i="1"/>
  <c r="Q64" i="1"/>
  <c r="P69" i="1"/>
  <c r="P70" i="1"/>
  <c r="P77" i="1"/>
  <c r="P81" i="1"/>
  <c r="P88" i="1"/>
  <c r="P89" i="1"/>
  <c r="P93" i="1"/>
  <c r="P96" i="1"/>
  <c r="P97" i="1"/>
  <c r="Q104" i="1"/>
  <c r="P105" i="1"/>
  <c r="P109" i="1"/>
  <c r="P113" i="1"/>
  <c r="P114" i="1"/>
  <c r="P117" i="1"/>
  <c r="P118" i="1"/>
  <c r="P120" i="1"/>
  <c r="P121" i="1"/>
  <c r="Q125" i="1"/>
  <c r="P126" i="1"/>
  <c r="Q128" i="1"/>
  <c r="P134" i="1"/>
  <c r="Q136" i="1"/>
  <c r="P137" i="1"/>
  <c r="P141" i="1"/>
  <c r="P142" i="1"/>
  <c r="P144" i="1"/>
  <c r="P145" i="1"/>
  <c r="Q160" i="1"/>
  <c r="P161" i="1"/>
  <c r="P177" i="1"/>
  <c r="P182" i="1"/>
  <c r="P193" i="1"/>
  <c r="P197" i="1"/>
  <c r="P198" i="1"/>
  <c r="Q200" i="1"/>
  <c r="P214" i="1"/>
  <c r="P216" i="1"/>
  <c r="P224" i="1"/>
  <c r="P229" i="1"/>
  <c r="Q232" i="1"/>
  <c r="P248" i="1"/>
  <c r="P249" i="1"/>
  <c r="P254" i="1"/>
  <c r="P257" i="1"/>
  <c r="P265" i="1"/>
  <c r="P270" i="1"/>
  <c r="P273" i="1"/>
  <c r="P277" i="1"/>
  <c r="P280" i="1"/>
  <c r="P281" i="1"/>
  <c r="P285" i="1"/>
  <c r="O307" i="3" s="1"/>
  <c r="P289" i="1"/>
  <c r="Q296" i="1"/>
  <c r="P304" i="1"/>
  <c r="P309" i="1"/>
  <c r="P310" i="1"/>
  <c r="P318" i="1"/>
  <c r="Q320" i="1"/>
  <c r="P321" i="1"/>
  <c r="P328" i="1"/>
  <c r="P329" i="1"/>
  <c r="P334" i="1"/>
  <c r="P337" i="1"/>
  <c r="P341" i="1"/>
  <c r="P342" i="1"/>
  <c r="Q344" i="1"/>
  <c r="P345" i="1"/>
  <c r="P349" i="1"/>
  <c r="P350" i="1"/>
  <c r="Q352" i="1"/>
  <c r="P357" i="1"/>
  <c r="P361" i="1"/>
  <c r="P362" i="1"/>
  <c r="P365" i="1"/>
  <c r="P366" i="1"/>
  <c r="P373" i="1"/>
  <c r="P384" i="1"/>
  <c r="P389" i="1"/>
  <c r="Q398" i="1"/>
  <c r="P406" i="1"/>
  <c r="P408" i="1"/>
  <c r="P409" i="1"/>
  <c r="P416" i="1"/>
  <c r="P422" i="1"/>
  <c r="P434" i="1"/>
  <c r="P442" i="1"/>
  <c r="P448" i="1"/>
  <c r="P456" i="1"/>
  <c r="P461" i="1"/>
  <c r="P462" i="1"/>
  <c r="Q464" i="1"/>
  <c r="P470" i="1"/>
  <c r="Q472" i="1"/>
  <c r="P478" i="1"/>
  <c r="P480" i="1"/>
  <c r="P486" i="1"/>
  <c r="Q488" i="1"/>
  <c r="Q496" i="1"/>
  <c r="Q502" i="1"/>
  <c r="Q504" i="1"/>
  <c r="P512" i="1"/>
  <c r="P514" i="1"/>
  <c r="P518" i="1"/>
  <c r="O540" i="3" s="1"/>
  <c r="P520" i="1"/>
  <c r="P526" i="1"/>
  <c r="P529" i="1"/>
  <c r="Q536" i="1"/>
  <c r="Q537" i="1"/>
  <c r="P544" i="1"/>
  <c r="P557" i="1"/>
  <c r="P566" i="1"/>
  <c r="Q568" i="1"/>
  <c r="J6" i="1"/>
  <c r="J28" i="3" s="1"/>
  <c r="J18" i="1"/>
  <c r="J40" i="3" s="1"/>
  <c r="J22" i="1"/>
  <c r="J44" i="3" s="1"/>
  <c r="J29" i="1"/>
  <c r="J51" i="3" s="1"/>
  <c r="J38" i="1"/>
  <c r="J60" i="3" s="1"/>
  <c r="J39" i="1"/>
  <c r="J61" i="3" s="1"/>
  <c r="J40" i="1"/>
  <c r="J62" i="3" s="1"/>
  <c r="J54" i="1"/>
  <c r="J76" i="3" s="1"/>
  <c r="J58" i="1"/>
  <c r="J80" i="3" s="1"/>
  <c r="J61" i="1"/>
  <c r="J83" i="3" s="1"/>
  <c r="J62" i="1"/>
  <c r="J84" i="3" s="1"/>
  <c r="J70" i="1"/>
  <c r="J92" i="3" s="1"/>
  <c r="J74" i="1"/>
  <c r="J96" i="3" s="1"/>
  <c r="J77" i="1"/>
  <c r="J99" i="3" s="1"/>
  <c r="J78" i="1"/>
  <c r="J100" i="3" s="1"/>
  <c r="J86" i="1"/>
  <c r="J108" i="3" s="1"/>
  <c r="J90" i="1"/>
  <c r="J112" i="3" s="1"/>
  <c r="J101" i="1"/>
  <c r="J123" i="3" s="1"/>
  <c r="J102" i="1"/>
  <c r="J124" i="3" s="1"/>
  <c r="J106" i="1"/>
  <c r="J128" i="3" s="1"/>
  <c r="J109" i="1"/>
  <c r="J131" i="3" s="1"/>
  <c r="J110" i="1"/>
  <c r="J132" i="3" s="1"/>
  <c r="J117" i="1"/>
  <c r="J139" i="3" s="1"/>
  <c r="J125" i="1"/>
  <c r="J147" i="3" s="1"/>
  <c r="J127" i="1"/>
  <c r="J149" i="3" s="1"/>
  <c r="J128" i="1"/>
  <c r="J150" i="3" s="1"/>
  <c r="J136" i="1"/>
  <c r="J158" i="3" s="1"/>
  <c r="J143" i="1"/>
  <c r="J165" i="3" s="1"/>
  <c r="J149" i="1"/>
  <c r="J171" i="3" s="1"/>
  <c r="J157" i="1"/>
  <c r="J179" i="3" s="1"/>
  <c r="J158" i="1"/>
  <c r="J180" i="3" s="1"/>
  <c r="J159" i="1"/>
  <c r="J181" i="3" s="1"/>
  <c r="J160" i="1"/>
  <c r="J182" i="3" s="1"/>
  <c r="J174" i="1"/>
  <c r="J196" i="3" s="1"/>
  <c r="J182" i="1"/>
  <c r="J204" i="3" s="1"/>
  <c r="J202" i="1"/>
  <c r="J224" i="3" s="1"/>
  <c r="J205" i="1"/>
  <c r="J227" i="3" s="1"/>
  <c r="J206" i="1"/>
  <c r="J228" i="3" s="1"/>
  <c r="J215" i="1"/>
  <c r="J237" i="3" s="1"/>
  <c r="J221" i="1"/>
  <c r="J243" i="3" s="1"/>
  <c r="J231" i="1"/>
  <c r="J253" i="3" s="1"/>
  <c r="J240" i="1"/>
  <c r="J262" i="3" s="1"/>
  <c r="J246" i="1"/>
  <c r="J268" i="3" s="1"/>
  <c r="J247" i="1"/>
  <c r="J269" i="3" s="1"/>
  <c r="J274" i="1"/>
  <c r="J296" i="3" s="1"/>
  <c r="J278" i="1"/>
  <c r="J300" i="3" s="1"/>
  <c r="J287" i="1"/>
  <c r="J309" i="3" s="1"/>
  <c r="J288" i="1"/>
  <c r="J310" i="3" s="1"/>
  <c r="J298" i="1"/>
  <c r="J320" i="3" s="1"/>
  <c r="J301" i="1"/>
  <c r="J323" i="3" s="1"/>
  <c r="J309" i="1"/>
  <c r="J331" i="3" s="1"/>
  <c r="J310" i="1"/>
  <c r="J332" i="3" s="1"/>
  <c r="J319" i="1"/>
  <c r="J341" i="3" s="1"/>
  <c r="J322" i="1"/>
  <c r="J344" i="3" s="1"/>
  <c r="J326" i="1"/>
  <c r="J348" i="3" s="1"/>
  <c r="J346" i="1"/>
  <c r="J368" i="3" s="1"/>
  <c r="J351" i="1"/>
  <c r="J373" i="3" s="1"/>
  <c r="J359" i="1"/>
  <c r="J381" i="3" s="1"/>
  <c r="J386" i="1"/>
  <c r="J408" i="3" s="1"/>
  <c r="J391" i="1"/>
  <c r="J413" i="3" s="1"/>
  <c r="J392" i="1"/>
  <c r="J414" i="3" s="1"/>
  <c r="J394" i="1"/>
  <c r="J416" i="3" s="1"/>
  <c r="J399" i="1"/>
  <c r="J421" i="3" s="1"/>
  <c r="J413" i="1"/>
  <c r="J435" i="3" s="1"/>
  <c r="J428" i="1"/>
  <c r="J450" i="3" s="1"/>
  <c r="J429" i="1"/>
  <c r="J451" i="3" s="1"/>
  <c r="J430" i="1"/>
  <c r="J452" i="3" s="1"/>
  <c r="J437" i="1"/>
  <c r="J459" i="3" s="1"/>
  <c r="J450" i="1"/>
  <c r="J472" i="3" s="1"/>
  <c r="J461" i="1"/>
  <c r="J483" i="3" s="1"/>
  <c r="J463" i="1"/>
  <c r="J485" i="3" s="1"/>
  <c r="J464" i="1"/>
  <c r="J486" i="3" s="1"/>
  <c r="J469" i="1"/>
  <c r="J491" i="3" s="1"/>
  <c r="J485" i="1"/>
  <c r="J507" i="3" s="1"/>
  <c r="J495" i="1"/>
  <c r="J517" i="3" s="1"/>
  <c r="J501" i="1"/>
  <c r="J523" i="3" s="1"/>
  <c r="J502" i="1"/>
  <c r="J524" i="3" s="1"/>
  <c r="J506" i="1"/>
  <c r="J528" i="3" s="1"/>
  <c r="J514" i="1"/>
  <c r="J536" i="3" s="1"/>
  <c r="J527" i="1"/>
  <c r="J549" i="3" s="1"/>
  <c r="J528" i="1"/>
  <c r="J550" i="3" s="1"/>
  <c r="J535" i="1"/>
  <c r="J557" i="3" s="1"/>
  <c r="J546" i="1"/>
  <c r="J568" i="3" s="1"/>
  <c r="J549" i="1"/>
  <c r="J571" i="3" s="1"/>
  <c r="J554" i="1"/>
  <c r="J576" i="3" s="1"/>
  <c r="J565" i="1"/>
  <c r="J587" i="3" s="1"/>
  <c r="J567" i="1"/>
  <c r="J589" i="3" s="1"/>
  <c r="J568" i="1"/>
  <c r="J590" i="3" s="1"/>
  <c r="J10" i="1"/>
  <c r="J32" i="3" s="1"/>
  <c r="J13" i="1"/>
  <c r="J35" i="3" s="1"/>
  <c r="J21" i="1"/>
  <c r="J43" i="3" s="1"/>
  <c r="J45" i="1"/>
  <c r="J67" i="3" s="1"/>
  <c r="J46" i="1"/>
  <c r="J68" i="3" s="1"/>
  <c r="J53" i="1"/>
  <c r="J75" i="3" s="1"/>
  <c r="J68" i="1"/>
  <c r="J90" i="3" s="1"/>
  <c r="J85" i="1"/>
  <c r="J107" i="3" s="1"/>
  <c r="J92" i="1"/>
  <c r="J114" i="3" s="1"/>
  <c r="J100" i="1"/>
  <c r="J122" i="3" s="1"/>
  <c r="J114" i="1"/>
  <c r="J136" i="3" s="1"/>
  <c r="J130" i="1"/>
  <c r="J152" i="3" s="1"/>
  <c r="J133" i="1"/>
  <c r="J155" i="3" s="1"/>
  <c r="J165" i="1"/>
  <c r="J187" i="3" s="1"/>
  <c r="J167" i="1"/>
  <c r="J189" i="3" s="1"/>
  <c r="J172" i="1"/>
  <c r="J194" i="3" s="1"/>
  <c r="J178" i="1"/>
  <c r="J200" i="3" s="1"/>
  <c r="J181" i="1"/>
  <c r="J203" i="3" s="1"/>
  <c r="J196" i="1"/>
  <c r="J218" i="3" s="1"/>
  <c r="J197" i="1"/>
  <c r="J219" i="3" s="1"/>
  <c r="J210" i="1"/>
  <c r="J232" i="3" s="1"/>
  <c r="J214" i="1"/>
  <c r="J236" i="3" s="1"/>
  <c r="J228" i="1"/>
  <c r="J250" i="3" s="1"/>
  <c r="J237" i="1"/>
  <c r="J259" i="3" s="1"/>
  <c r="J245" i="1"/>
  <c r="J267" i="3" s="1"/>
  <c r="J250" i="1"/>
  <c r="J272" i="3" s="1"/>
  <c r="J260" i="1"/>
  <c r="J282" i="3" s="1"/>
  <c r="J269" i="1"/>
  <c r="J291" i="3" s="1"/>
  <c r="J270" i="1"/>
  <c r="J292" i="3" s="1"/>
  <c r="J284" i="1"/>
  <c r="J306" i="3" s="1"/>
  <c r="J293" i="1"/>
  <c r="J315" i="3" s="1"/>
  <c r="J306" i="1"/>
  <c r="J328" i="3" s="1"/>
  <c r="J308" i="1"/>
  <c r="J330" i="3" s="1"/>
  <c r="J332" i="1"/>
  <c r="J354" i="3" s="1"/>
  <c r="J333" i="1"/>
  <c r="J355" i="3" s="1"/>
  <c r="J334" i="1"/>
  <c r="J356" i="3" s="1"/>
  <c r="J349" i="1"/>
  <c r="J371" i="3" s="1"/>
  <c r="J350" i="1"/>
  <c r="J372" i="3" s="1"/>
  <c r="J356" i="1"/>
  <c r="J378" i="3" s="1"/>
  <c r="J362" i="1"/>
  <c r="J384" i="3" s="1"/>
  <c r="J365" i="1"/>
  <c r="J387" i="3" s="1"/>
  <c r="J366" i="1"/>
  <c r="J388" i="3" s="1"/>
  <c r="J373" i="1"/>
  <c r="J395" i="3" s="1"/>
  <c r="J383" i="1"/>
  <c r="J405" i="3" s="1"/>
  <c r="J405" i="1"/>
  <c r="J427" i="3" s="1"/>
  <c r="J421" i="1"/>
  <c r="J443" i="3" s="1"/>
  <c r="J422" i="1"/>
  <c r="J444" i="3" s="1"/>
  <c r="J434" i="1"/>
  <c r="J456" i="3" s="1"/>
  <c r="J460" i="1"/>
  <c r="J482" i="3" s="1"/>
  <c r="J466" i="1"/>
  <c r="J488" i="3" s="1"/>
  <c r="J478" i="1"/>
  <c r="J500" i="3" s="1"/>
  <c r="J479" i="1"/>
  <c r="J501" i="3" s="1"/>
  <c r="J484" i="1"/>
  <c r="J506" i="3" s="1"/>
  <c r="J492" i="1"/>
  <c r="J514" i="3" s="1"/>
  <c r="J509" i="1"/>
  <c r="J531" i="3" s="1"/>
  <c r="J526" i="1"/>
  <c r="J548" i="3" s="1"/>
  <c r="J541" i="1"/>
  <c r="J563" i="3" s="1"/>
  <c r="J557" i="1"/>
  <c r="J579" i="3" s="1"/>
  <c r="J558" i="1"/>
  <c r="J580" i="3" s="1"/>
  <c r="J34" i="1"/>
  <c r="J56" i="3" s="1"/>
  <c r="J37" i="1"/>
  <c r="J59" i="3" s="1"/>
  <c r="J82" i="1"/>
  <c r="J104" i="3" s="1"/>
  <c r="J122" i="1"/>
  <c r="J144" i="3" s="1"/>
  <c r="J126" i="1"/>
  <c r="J148" i="3" s="1"/>
  <c r="J138" i="1"/>
  <c r="J160" i="3" s="1"/>
  <c r="J170" i="1"/>
  <c r="J192" i="3" s="1"/>
  <c r="J186" i="1"/>
  <c r="J208" i="3" s="1"/>
  <c r="J194" i="1"/>
  <c r="J216" i="3" s="1"/>
  <c r="J226" i="1"/>
  <c r="J248" i="3" s="1"/>
  <c r="J234" i="1"/>
  <c r="J256" i="3" s="1"/>
  <c r="J242" i="1"/>
  <c r="J264" i="3" s="1"/>
  <c r="J282" i="1"/>
  <c r="J304" i="3" s="1"/>
  <c r="J285" i="1"/>
  <c r="J307" i="3" s="1"/>
  <c r="J290" i="1"/>
  <c r="J312" i="3" s="1"/>
  <c r="J314" i="1"/>
  <c r="J336" i="3" s="1"/>
  <c r="J338" i="1"/>
  <c r="J360" i="3" s="1"/>
  <c r="J354" i="1"/>
  <c r="J376" i="3" s="1"/>
  <c r="J378" i="1"/>
  <c r="J400" i="3" s="1"/>
  <c r="J410" i="1"/>
  <c r="J432" i="3" s="1"/>
  <c r="J442" i="1"/>
  <c r="J464" i="3" s="1"/>
  <c r="J458" i="1"/>
  <c r="J480" i="3" s="1"/>
  <c r="J482" i="1"/>
  <c r="J504" i="3" s="1"/>
  <c r="J522" i="1"/>
  <c r="J544" i="3" s="1"/>
  <c r="J562" i="1"/>
  <c r="J584" i="3" s="1"/>
  <c r="J17" i="1"/>
  <c r="J39" i="3" s="1"/>
  <c r="J25" i="1"/>
  <c r="J47" i="3" s="1"/>
  <c r="J33" i="1"/>
  <c r="J55" i="3" s="1"/>
  <c r="J41" i="1"/>
  <c r="J63" i="3" s="1"/>
  <c r="J42" i="1"/>
  <c r="J64" i="3" s="1"/>
  <c r="J57" i="1"/>
  <c r="J79" i="3" s="1"/>
  <c r="J65" i="1"/>
  <c r="J87" i="3" s="1"/>
  <c r="J73" i="1"/>
  <c r="J95" i="3" s="1"/>
  <c r="J81" i="1"/>
  <c r="J103" i="3" s="1"/>
  <c r="J89" i="1"/>
  <c r="J111" i="3" s="1"/>
  <c r="J94" i="1"/>
  <c r="J116" i="3" s="1"/>
  <c r="J105" i="1"/>
  <c r="J127" i="3" s="1"/>
  <c r="J113" i="1"/>
  <c r="J135" i="3" s="1"/>
  <c r="J137" i="1"/>
  <c r="J159" i="3" s="1"/>
  <c r="J145" i="1"/>
  <c r="J167" i="3" s="1"/>
  <c r="J153" i="1"/>
  <c r="J175" i="3" s="1"/>
  <c r="J161" i="1"/>
  <c r="J183" i="3" s="1"/>
  <c r="J169" i="1"/>
  <c r="J191" i="3" s="1"/>
  <c r="J177" i="1"/>
  <c r="J199" i="3" s="1"/>
  <c r="J185" i="1"/>
  <c r="J207" i="3" s="1"/>
  <c r="J193" i="1"/>
  <c r="J215" i="3" s="1"/>
  <c r="J209" i="1"/>
  <c r="J231" i="3" s="1"/>
  <c r="J218" i="1"/>
  <c r="J240" i="3" s="1"/>
  <c r="J225" i="1"/>
  <c r="J247" i="3" s="1"/>
  <c r="J233" i="1"/>
  <c r="J255" i="3" s="1"/>
  <c r="J249" i="1"/>
  <c r="J271" i="3" s="1"/>
  <c r="J265" i="1"/>
  <c r="J287" i="3" s="1"/>
  <c r="J289" i="1"/>
  <c r="J311" i="3" s="1"/>
  <c r="J313" i="1"/>
  <c r="J335" i="3" s="1"/>
  <c r="J329" i="1"/>
  <c r="J351" i="3" s="1"/>
  <c r="J337" i="1"/>
  <c r="J359" i="3" s="1"/>
  <c r="J345" i="1"/>
  <c r="J367" i="3" s="1"/>
  <c r="J353" i="1"/>
  <c r="J375" i="3" s="1"/>
  <c r="J369" i="1"/>
  <c r="J391" i="3" s="1"/>
  <c r="J377" i="1"/>
  <c r="J399" i="3" s="1"/>
  <c r="J393" i="1"/>
  <c r="J415" i="3" s="1"/>
  <c r="J401" i="1"/>
  <c r="J423" i="3" s="1"/>
  <c r="J409" i="1"/>
  <c r="J431" i="3" s="1"/>
  <c r="J417" i="1"/>
  <c r="J439" i="3" s="1"/>
  <c r="J418" i="1"/>
  <c r="J440" i="3" s="1"/>
  <c r="J425" i="1"/>
  <c r="J447" i="3" s="1"/>
  <c r="J433" i="1"/>
  <c r="J455" i="3" s="1"/>
  <c r="J441" i="1"/>
  <c r="J463" i="3" s="1"/>
  <c r="J449" i="1"/>
  <c r="J471" i="3" s="1"/>
  <c r="J457" i="1"/>
  <c r="J479" i="3" s="1"/>
  <c r="J465" i="1"/>
  <c r="J487" i="3" s="1"/>
  <c r="J473" i="1"/>
  <c r="J495" i="3" s="1"/>
  <c r="J481" i="1"/>
  <c r="J503" i="3" s="1"/>
  <c r="J513" i="1"/>
  <c r="J535" i="3" s="1"/>
  <c r="J529" i="1"/>
  <c r="J551" i="3" s="1"/>
  <c r="J545" i="1"/>
  <c r="J567" i="3" s="1"/>
  <c r="J561" i="1"/>
  <c r="J583" i="3" s="1"/>
  <c r="J566" i="1"/>
  <c r="J588" i="3" s="1"/>
  <c r="J569" i="1"/>
  <c r="J591" i="3" s="1"/>
  <c r="K5" i="1"/>
  <c r="K6" i="1"/>
  <c r="K13" i="1"/>
  <c r="K25" i="1"/>
  <c r="K29" i="1"/>
  <c r="K30" i="1"/>
  <c r="K42" i="1"/>
  <c r="K58" i="1"/>
  <c r="K65" i="1"/>
  <c r="K66" i="1"/>
  <c r="K69" i="1"/>
  <c r="K74" i="1"/>
  <c r="K86" i="1"/>
  <c r="K90" i="1"/>
  <c r="K98" i="1"/>
  <c r="K105" i="1"/>
  <c r="K106" i="1"/>
  <c r="K113" i="1"/>
  <c r="K121" i="1"/>
  <c r="K122" i="1"/>
  <c r="K125" i="1"/>
  <c r="K133" i="1"/>
  <c r="K141" i="1"/>
  <c r="K142" i="1"/>
  <c r="K149" i="1"/>
  <c r="K158" i="1"/>
  <c r="K159" i="1"/>
  <c r="K170" i="1"/>
  <c r="K186" i="1"/>
  <c r="K190" i="1"/>
  <c r="K197" i="1"/>
  <c r="K205" i="1"/>
  <c r="K206" i="1"/>
  <c r="K209" i="1"/>
  <c r="K210" i="1"/>
  <c r="K226" i="1"/>
  <c r="K231" i="1"/>
  <c r="K237" i="1"/>
  <c r="K238" i="1"/>
  <c r="K246" i="1"/>
  <c r="K249" i="1"/>
  <c r="K257" i="1"/>
  <c r="K265" i="1"/>
  <c r="K269" i="1"/>
  <c r="K270" i="1"/>
  <c r="K281" i="1"/>
  <c r="K282" i="1"/>
  <c r="K289" i="1"/>
  <c r="K290" i="1"/>
  <c r="K301" i="1"/>
  <c r="K302" i="1"/>
  <c r="K310" i="1"/>
  <c r="K317" i="1"/>
  <c r="K321" i="1"/>
  <c r="K325" i="1"/>
  <c r="K337" i="1"/>
  <c r="K343" i="1"/>
  <c r="K349" i="1"/>
  <c r="K358" i="1"/>
  <c r="K359" i="1"/>
  <c r="K366" i="1"/>
  <c r="K377" i="1"/>
  <c r="K378" i="1"/>
  <c r="K385" i="1"/>
  <c r="K386" i="1"/>
  <c r="K393" i="1"/>
  <c r="K398" i="1"/>
  <c r="K405" i="1"/>
  <c r="K409" i="1"/>
  <c r="K417" i="1"/>
  <c r="K421" i="1"/>
  <c r="K426" i="1"/>
  <c r="K433" i="1"/>
  <c r="K434" i="1"/>
  <c r="K445" i="1"/>
  <c r="K465" i="1"/>
  <c r="K469" i="1"/>
  <c r="K470" i="1"/>
  <c r="K481" i="1"/>
  <c r="K489" i="1"/>
  <c r="K497" i="1"/>
  <c r="K505" i="1"/>
  <c r="K506" i="1"/>
  <c r="K521" i="1"/>
  <c r="K522" i="1"/>
  <c r="K529" i="1"/>
  <c r="K530" i="1"/>
  <c r="K537" i="1"/>
  <c r="K545" i="1"/>
  <c r="K549" i="1"/>
  <c r="K561" i="1"/>
  <c r="K569" i="1"/>
  <c r="K570" i="1"/>
  <c r="K8" i="1"/>
  <c r="K20" i="1"/>
  <c r="K24" i="1"/>
  <c r="K36" i="1"/>
  <c r="K40" i="1"/>
  <c r="K48" i="1"/>
  <c r="K64" i="1"/>
  <c r="K72" i="1"/>
  <c r="K80" i="1"/>
  <c r="K87" i="1"/>
  <c r="K88" i="1"/>
  <c r="K92" i="1"/>
  <c r="K96" i="1"/>
  <c r="K104" i="1"/>
  <c r="K112" i="1"/>
  <c r="K120" i="1"/>
  <c r="K128" i="1"/>
  <c r="K136" i="1"/>
  <c r="K140" i="1"/>
  <c r="K144" i="1"/>
  <c r="K152" i="1"/>
  <c r="K156" i="1"/>
  <c r="K160" i="1"/>
  <c r="K166" i="1"/>
  <c r="K168" i="1"/>
  <c r="K172" i="1"/>
  <c r="K176" i="1"/>
  <c r="K184" i="1"/>
  <c r="K192" i="1"/>
  <c r="K196" i="1"/>
  <c r="K200" i="1"/>
  <c r="K208" i="1"/>
  <c r="K216" i="1"/>
  <c r="K222" i="1"/>
  <c r="K224" i="1"/>
  <c r="K232" i="1"/>
  <c r="K240" i="1"/>
  <c r="K244" i="1"/>
  <c r="K256" i="1"/>
  <c r="K260" i="1"/>
  <c r="K276" i="1"/>
  <c r="K288" i="1"/>
  <c r="K300" i="1"/>
  <c r="K304" i="1"/>
  <c r="K308" i="1"/>
  <c r="K312" i="1"/>
  <c r="K320" i="1"/>
  <c r="K328" i="1"/>
  <c r="K334" i="1"/>
  <c r="K336" i="1"/>
  <c r="K341" i="1"/>
  <c r="K342" i="1"/>
  <c r="K368" i="1"/>
  <c r="K376" i="1"/>
  <c r="K384" i="1"/>
  <c r="K388" i="1"/>
  <c r="K392" i="1"/>
  <c r="K400" i="1"/>
  <c r="K406" i="1"/>
  <c r="K408" i="1"/>
  <c r="K414" i="1"/>
  <c r="K416" i="1"/>
  <c r="K424" i="1"/>
  <c r="K432" i="1"/>
  <c r="K440" i="1"/>
  <c r="K448" i="1"/>
  <c r="K452" i="1"/>
  <c r="K456" i="1"/>
  <c r="K462" i="1"/>
  <c r="K464" i="1"/>
  <c r="K472" i="1"/>
  <c r="K480" i="1"/>
  <c r="K488" i="1"/>
  <c r="K504" i="1"/>
  <c r="K512" i="1"/>
  <c r="K517" i="1"/>
  <c r="K520" i="1"/>
  <c r="K525" i="1"/>
  <c r="K528" i="1"/>
  <c r="K536" i="1"/>
  <c r="K544" i="1"/>
  <c r="K548" i="1"/>
  <c r="K552" i="1"/>
  <c r="K560" i="1"/>
  <c r="K564" i="1"/>
  <c r="K568" i="1"/>
  <c r="K16" i="1"/>
  <c r="K32" i="1"/>
  <c r="K55" i="1"/>
  <c r="K56" i="1"/>
  <c r="K93" i="1"/>
  <c r="K110" i="1"/>
  <c r="K127" i="1"/>
  <c r="K173" i="1"/>
  <c r="K174" i="1"/>
  <c r="K248" i="1"/>
  <c r="K264" i="1"/>
  <c r="K272" i="1"/>
  <c r="K280" i="1"/>
  <c r="K326" i="1"/>
  <c r="K344" i="1"/>
  <c r="K352" i="1"/>
  <c r="K360" i="1"/>
  <c r="K382" i="1"/>
  <c r="K471" i="1"/>
  <c r="K496" i="1"/>
  <c r="K501" i="1"/>
  <c r="K567" i="1"/>
  <c r="K21" i="1"/>
  <c r="K45" i="1"/>
  <c r="K77" i="1"/>
  <c r="K165" i="1"/>
  <c r="K193" i="1"/>
  <c r="K229" i="1"/>
  <c r="K253" i="1"/>
  <c r="K305" i="1"/>
  <c r="K365" i="1"/>
  <c r="K367" i="1"/>
  <c r="K404" i="1"/>
  <c r="K436" i="1"/>
  <c r="K437" i="1"/>
  <c r="K453" i="1"/>
  <c r="K460" i="1"/>
  <c r="K476" i="1"/>
  <c r="K500" i="1"/>
  <c r="K516" i="1"/>
  <c r="K541" i="1"/>
  <c r="K565" i="1"/>
  <c r="P3" i="1"/>
  <c r="Q3" i="1"/>
  <c r="R3" i="1"/>
  <c r="P4" i="1"/>
  <c r="Q4" i="1"/>
  <c r="R4" i="1"/>
  <c r="P5" i="1"/>
  <c r="Q5" i="1"/>
  <c r="P6" i="1"/>
  <c r="Q6" i="1"/>
  <c r="P7" i="1"/>
  <c r="R8" i="1"/>
  <c r="P9" i="1"/>
  <c r="Q9" i="1"/>
  <c r="R9" i="1"/>
  <c r="P11" i="1"/>
  <c r="Q11" i="1"/>
  <c r="R11" i="1"/>
  <c r="P12" i="1"/>
  <c r="Q12" i="1"/>
  <c r="R12" i="1"/>
  <c r="Q14" i="1"/>
  <c r="P15" i="1"/>
  <c r="O37" i="3" s="1"/>
  <c r="Q16" i="1"/>
  <c r="R16" i="1"/>
  <c r="Q17" i="1"/>
  <c r="R17" i="1"/>
  <c r="P19" i="1"/>
  <c r="O41" i="3" s="1"/>
  <c r="Q19" i="1"/>
  <c r="R19" i="1"/>
  <c r="P20" i="1"/>
  <c r="Q20" i="1"/>
  <c r="R20" i="1"/>
  <c r="P22" i="1"/>
  <c r="P23" i="1"/>
  <c r="R24" i="1"/>
  <c r="P25" i="1"/>
  <c r="Q25" i="1"/>
  <c r="R25" i="1"/>
  <c r="P27" i="1"/>
  <c r="Q27" i="1"/>
  <c r="R27" i="1"/>
  <c r="P28" i="1"/>
  <c r="Q28" i="1"/>
  <c r="R28" i="1"/>
  <c r="P31" i="1"/>
  <c r="R32" i="1"/>
  <c r="P33" i="1"/>
  <c r="Q33" i="1"/>
  <c r="R33" i="1"/>
  <c r="P35" i="1"/>
  <c r="O57" i="3" s="1"/>
  <c r="Q35" i="1"/>
  <c r="R35" i="1"/>
  <c r="P36" i="1"/>
  <c r="Q36" i="1"/>
  <c r="R36" i="1"/>
  <c r="P37" i="1"/>
  <c r="Q37" i="1"/>
  <c r="P39" i="1"/>
  <c r="R40" i="1"/>
  <c r="S62" i="3" s="1"/>
  <c r="P41" i="1"/>
  <c r="P42" i="1"/>
  <c r="P43" i="1"/>
  <c r="O65" i="3" s="1"/>
  <c r="Q43" i="1"/>
  <c r="R43" i="1"/>
  <c r="P44" i="1"/>
  <c r="Q44" i="1"/>
  <c r="R44" i="1"/>
  <c r="P46" i="1"/>
  <c r="P47" i="1"/>
  <c r="P48" i="1"/>
  <c r="R48" i="1"/>
  <c r="P49" i="1"/>
  <c r="R49" i="1"/>
  <c r="P50" i="1"/>
  <c r="P51" i="1"/>
  <c r="Q51" i="1"/>
  <c r="R51" i="1"/>
  <c r="P52" i="1"/>
  <c r="Q52" i="1"/>
  <c r="R52" i="1"/>
  <c r="R53" i="1"/>
  <c r="Q54" i="1"/>
  <c r="P55" i="1"/>
  <c r="R56" i="1"/>
  <c r="R57" i="1"/>
  <c r="P59" i="1"/>
  <c r="Q59" i="1"/>
  <c r="R59" i="1"/>
  <c r="P60" i="1"/>
  <c r="Q60" i="1"/>
  <c r="R60" i="1"/>
  <c r="P63" i="1"/>
  <c r="R63" i="1"/>
  <c r="P64" i="1"/>
  <c r="R64" i="1"/>
  <c r="P65" i="1"/>
  <c r="Q65" i="1"/>
  <c r="P67" i="1"/>
  <c r="Q67" i="1"/>
  <c r="R67" i="1"/>
  <c r="P68" i="1"/>
  <c r="Q68" i="1"/>
  <c r="R68" i="1"/>
  <c r="Q70" i="1"/>
  <c r="P71" i="1"/>
  <c r="Q71" i="1"/>
  <c r="P72" i="1"/>
  <c r="Q72" i="1"/>
  <c r="R72" i="1"/>
  <c r="P75" i="1"/>
  <c r="Q75" i="1"/>
  <c r="R75" i="1"/>
  <c r="P76" i="1"/>
  <c r="Q76" i="1"/>
  <c r="R76" i="1"/>
  <c r="Q77" i="1"/>
  <c r="P78" i="1"/>
  <c r="P79" i="1"/>
  <c r="R80" i="1"/>
  <c r="Q81" i="1"/>
  <c r="P83" i="1"/>
  <c r="Q83" i="1"/>
  <c r="R83" i="1"/>
  <c r="P84" i="1"/>
  <c r="Q84" i="1"/>
  <c r="R84" i="1"/>
  <c r="P86" i="1"/>
  <c r="R86" i="1"/>
  <c r="P87" i="1"/>
  <c r="R88" i="1"/>
  <c r="R89" i="1"/>
  <c r="P91" i="1"/>
  <c r="Q91" i="1"/>
  <c r="R91" i="1"/>
  <c r="P92" i="1"/>
  <c r="Q92" i="1"/>
  <c r="R92" i="1"/>
  <c r="R93" i="1"/>
  <c r="P95" i="1"/>
  <c r="R96" i="1"/>
  <c r="P99" i="1"/>
  <c r="Q99" i="1"/>
  <c r="R99" i="1"/>
  <c r="P100" i="1"/>
  <c r="Q100" i="1"/>
  <c r="R100" i="1"/>
  <c r="P101" i="1"/>
  <c r="R102" i="1"/>
  <c r="P103" i="1"/>
  <c r="R104" i="1"/>
  <c r="R105" i="1"/>
  <c r="P107" i="1"/>
  <c r="Q107" i="1"/>
  <c r="R107" i="1"/>
  <c r="P108" i="1"/>
  <c r="Q108" i="1"/>
  <c r="R108" i="1"/>
  <c r="P111" i="1"/>
  <c r="R112" i="1"/>
  <c r="Q113" i="1"/>
  <c r="R113" i="1"/>
  <c r="P115" i="1"/>
  <c r="Q115" i="1"/>
  <c r="R115" i="1"/>
  <c r="P116" i="1"/>
  <c r="Q116" i="1"/>
  <c r="R116" i="1"/>
  <c r="P119" i="1"/>
  <c r="Q119" i="1"/>
  <c r="R120" i="1"/>
  <c r="P123" i="1"/>
  <c r="Q123" i="1"/>
  <c r="R123" i="1"/>
  <c r="P124" i="1"/>
  <c r="Q124" i="1"/>
  <c r="R124" i="1"/>
  <c r="P127" i="1"/>
  <c r="R128" i="1"/>
  <c r="P129" i="1"/>
  <c r="Q129" i="1"/>
  <c r="P131" i="1"/>
  <c r="Q131" i="1"/>
  <c r="R131" i="1"/>
  <c r="P132" i="1"/>
  <c r="Q132" i="1"/>
  <c r="R132" i="1"/>
  <c r="P135" i="1"/>
  <c r="P136" i="1"/>
  <c r="R136" i="1"/>
  <c r="Q137" i="1"/>
  <c r="P139" i="1"/>
  <c r="Q139" i="1"/>
  <c r="R139" i="1"/>
  <c r="P140" i="1"/>
  <c r="Q140" i="1"/>
  <c r="R140" i="1"/>
  <c r="P143" i="1"/>
  <c r="Q144" i="1"/>
  <c r="R144" i="1"/>
  <c r="P147" i="1"/>
  <c r="Q147" i="1"/>
  <c r="R147" i="1"/>
  <c r="P148" i="1"/>
  <c r="Q148" i="1"/>
  <c r="R148" i="1"/>
  <c r="P151" i="1"/>
  <c r="R152" i="1"/>
  <c r="R153" i="1"/>
  <c r="P155" i="1"/>
  <c r="Q155" i="1"/>
  <c r="R155" i="1"/>
  <c r="P156" i="1"/>
  <c r="Q156" i="1"/>
  <c r="R156" i="1"/>
  <c r="R158" i="1"/>
  <c r="P159" i="1"/>
  <c r="P160" i="1"/>
  <c r="R160" i="1"/>
  <c r="P163" i="1"/>
  <c r="Q163" i="1"/>
  <c r="R163" i="1"/>
  <c r="P164" i="1"/>
  <c r="Q164" i="1"/>
  <c r="R164" i="1"/>
  <c r="P165" i="1"/>
  <c r="Q165" i="1"/>
  <c r="P167" i="1"/>
  <c r="Q167" i="1"/>
  <c r="R168" i="1"/>
  <c r="P169" i="1"/>
  <c r="P171" i="1"/>
  <c r="Q171" i="1"/>
  <c r="R171" i="1"/>
  <c r="P172" i="1"/>
  <c r="Q172" i="1"/>
  <c r="R172" i="1"/>
  <c r="P173" i="1"/>
  <c r="R173" i="1"/>
  <c r="P175" i="1"/>
  <c r="Q175" i="1"/>
  <c r="R176" i="1"/>
  <c r="P179" i="1"/>
  <c r="Q179" i="1"/>
  <c r="R179" i="1"/>
  <c r="P180" i="1"/>
  <c r="Q180" i="1"/>
  <c r="R180" i="1"/>
  <c r="P181" i="1"/>
  <c r="Q182" i="1"/>
  <c r="R182" i="1"/>
  <c r="P183" i="1"/>
  <c r="P184" i="1"/>
  <c r="Q184" i="1"/>
  <c r="R184" i="1"/>
  <c r="R185" i="1"/>
  <c r="P187" i="1"/>
  <c r="Q187" i="1"/>
  <c r="R187" i="1"/>
  <c r="P188" i="1"/>
  <c r="Q188" i="1"/>
  <c r="R188" i="1"/>
  <c r="P189" i="1"/>
  <c r="P190" i="1"/>
  <c r="P191" i="1"/>
  <c r="Q191" i="1"/>
  <c r="R192" i="1"/>
  <c r="Q193" i="1"/>
  <c r="R193" i="1"/>
  <c r="P195" i="1"/>
  <c r="Q195" i="1"/>
  <c r="R195" i="1"/>
  <c r="P196" i="1"/>
  <c r="Q196" i="1"/>
  <c r="R196" i="1"/>
  <c r="P199" i="1"/>
  <c r="Q199" i="1"/>
  <c r="P200" i="1"/>
  <c r="R200" i="1"/>
  <c r="P203" i="1"/>
  <c r="Q203" i="1"/>
  <c r="R203" i="1"/>
  <c r="P204" i="1"/>
  <c r="Q204" i="1"/>
  <c r="R204" i="1"/>
  <c r="P205" i="1"/>
  <c r="Q205" i="1"/>
  <c r="R206" i="1"/>
  <c r="P207" i="1"/>
  <c r="R208" i="1"/>
  <c r="P211" i="1"/>
  <c r="Q211" i="1"/>
  <c r="R211" i="1"/>
  <c r="P212" i="1"/>
  <c r="Q212" i="1"/>
  <c r="R212" i="1"/>
  <c r="P213" i="1"/>
  <c r="P215" i="1"/>
  <c r="R216" i="1"/>
  <c r="P219" i="1"/>
  <c r="Q219" i="1"/>
  <c r="R219" i="1"/>
  <c r="P220" i="1"/>
  <c r="Q220" i="1"/>
  <c r="R220" i="1"/>
  <c r="P221" i="1"/>
  <c r="R221" i="1"/>
  <c r="P222" i="1"/>
  <c r="P223" i="1"/>
  <c r="R224" i="1"/>
  <c r="R225" i="1"/>
  <c r="P227" i="1"/>
  <c r="Q227" i="1"/>
  <c r="R227" i="1"/>
  <c r="P228" i="1"/>
  <c r="Q228" i="1"/>
  <c r="R228" i="1"/>
  <c r="P230" i="1"/>
  <c r="Q230" i="1"/>
  <c r="P231" i="1"/>
  <c r="P232" i="1"/>
  <c r="R232" i="1"/>
  <c r="P235" i="1"/>
  <c r="Q235" i="1"/>
  <c r="R235" i="1"/>
  <c r="P236" i="1"/>
  <c r="Q236" i="1"/>
  <c r="R236" i="1"/>
  <c r="P237" i="1"/>
  <c r="P239" i="1"/>
  <c r="R240" i="1"/>
  <c r="P243" i="1"/>
  <c r="Q243" i="1"/>
  <c r="R243" i="1"/>
  <c r="P244" i="1"/>
  <c r="Q244" i="1"/>
  <c r="R244" i="1"/>
  <c r="P245" i="1"/>
  <c r="Q245" i="1"/>
  <c r="R245" i="1"/>
  <c r="P247" i="1"/>
  <c r="R248" i="1"/>
  <c r="R249" i="1"/>
  <c r="P251" i="1"/>
  <c r="Q251" i="1"/>
  <c r="R251" i="1"/>
  <c r="P252" i="1"/>
  <c r="Q252" i="1"/>
  <c r="R252" i="1"/>
  <c r="P255" i="1"/>
  <c r="Q255" i="1"/>
  <c r="R256" i="1"/>
  <c r="Q257" i="1"/>
  <c r="R257" i="1"/>
  <c r="P259" i="1"/>
  <c r="Q259" i="1"/>
  <c r="R259" i="1"/>
  <c r="P260" i="1"/>
  <c r="Q260" i="1"/>
  <c r="R260" i="1"/>
  <c r="P261" i="1"/>
  <c r="P263" i="1"/>
  <c r="R264" i="1"/>
  <c r="P267" i="1"/>
  <c r="Q267" i="1"/>
  <c r="R267" i="1"/>
  <c r="P268" i="1"/>
  <c r="Q268" i="1"/>
  <c r="R268" i="1"/>
  <c r="P269" i="1"/>
  <c r="R269" i="1"/>
  <c r="P271" i="1"/>
  <c r="P272" i="1"/>
  <c r="Q272" i="1"/>
  <c r="R272" i="1"/>
  <c r="R273" i="1"/>
  <c r="P275" i="1"/>
  <c r="Q275" i="1"/>
  <c r="R275" i="1"/>
  <c r="P276" i="1"/>
  <c r="Q276" i="1"/>
  <c r="R276" i="1"/>
  <c r="R277" i="1"/>
  <c r="P278" i="1"/>
  <c r="P279" i="1"/>
  <c r="R279" i="1"/>
  <c r="R280" i="1"/>
  <c r="Q281" i="1"/>
  <c r="R281" i="1"/>
  <c r="P283" i="1"/>
  <c r="Q283" i="1"/>
  <c r="R283" i="1"/>
  <c r="P284" i="1"/>
  <c r="Q284" i="1"/>
  <c r="R284" i="1"/>
  <c r="S285" i="1"/>
  <c r="R286" i="1"/>
  <c r="P287" i="1"/>
  <c r="Q287" i="1"/>
  <c r="R288" i="1"/>
  <c r="P291" i="1"/>
  <c r="Q291" i="1"/>
  <c r="R291" i="1"/>
  <c r="P292" i="1"/>
  <c r="Q292" i="1"/>
  <c r="R292" i="1"/>
  <c r="P293" i="1"/>
  <c r="R293" i="1"/>
  <c r="P294" i="1"/>
  <c r="P295" i="1"/>
  <c r="R296" i="1"/>
  <c r="P299" i="1"/>
  <c r="Q299" i="1"/>
  <c r="R299" i="1"/>
  <c r="P300" i="1"/>
  <c r="Q300" i="1"/>
  <c r="R300" i="1"/>
  <c r="P301" i="1"/>
  <c r="P303" i="1"/>
  <c r="R303" i="1"/>
  <c r="R304" i="1"/>
  <c r="P306" i="1"/>
  <c r="P307" i="1"/>
  <c r="Q307" i="1"/>
  <c r="R307" i="1"/>
  <c r="P308" i="1"/>
  <c r="Q308" i="1"/>
  <c r="R308" i="1"/>
  <c r="R309" i="1"/>
  <c r="R310" i="1"/>
  <c r="P311" i="1"/>
  <c r="R312" i="1"/>
  <c r="R314" i="1"/>
  <c r="P315" i="1"/>
  <c r="Q315" i="1"/>
  <c r="R315" i="1"/>
  <c r="P316" i="1"/>
  <c r="O338" i="3" s="1"/>
  <c r="Q316" i="1"/>
  <c r="R316" i="1"/>
  <c r="P319" i="1"/>
  <c r="Q319" i="1"/>
  <c r="R320" i="1"/>
  <c r="R321" i="1"/>
  <c r="P323" i="1"/>
  <c r="Q323" i="1"/>
  <c r="R323" i="1"/>
  <c r="P324" i="1"/>
  <c r="Q324" i="1"/>
  <c r="R324" i="1"/>
  <c r="P325" i="1"/>
  <c r="R326" i="1"/>
  <c r="P327" i="1"/>
  <c r="R328" i="1"/>
  <c r="P330" i="1"/>
  <c r="P331" i="1"/>
  <c r="Q331" i="1"/>
  <c r="R331" i="1"/>
  <c r="P332" i="1"/>
  <c r="Q332" i="1"/>
  <c r="R332" i="1"/>
  <c r="P333" i="1"/>
  <c r="Q333" i="1"/>
  <c r="P335" i="1"/>
  <c r="R336" i="1"/>
  <c r="P339" i="1"/>
  <c r="Q339" i="1"/>
  <c r="R339" i="1"/>
  <c r="P340" i="1"/>
  <c r="Q340" i="1"/>
  <c r="R340" i="1"/>
  <c r="P343" i="1"/>
  <c r="Q343" i="1"/>
  <c r="R344" i="1"/>
  <c r="P347" i="1"/>
  <c r="Q347" i="1"/>
  <c r="R347" i="1"/>
  <c r="P348" i="1"/>
  <c r="Q348" i="1"/>
  <c r="R348" i="1"/>
  <c r="Q349" i="1"/>
  <c r="R349" i="1"/>
  <c r="P351" i="1"/>
  <c r="R352" i="1"/>
  <c r="P355" i="1"/>
  <c r="Q355" i="1"/>
  <c r="R355" i="1"/>
  <c r="P356" i="1"/>
  <c r="Q356" i="1"/>
  <c r="R356" i="1"/>
  <c r="Q357" i="1"/>
  <c r="P358" i="1"/>
  <c r="P359" i="1"/>
  <c r="Q359" i="1"/>
  <c r="R360" i="1"/>
  <c r="P363" i="1"/>
  <c r="Q363" i="1"/>
  <c r="R363" i="1"/>
  <c r="P364" i="1"/>
  <c r="Q364" i="1"/>
  <c r="R364" i="1"/>
  <c r="R365" i="1"/>
  <c r="P367" i="1"/>
  <c r="Q367" i="1"/>
  <c r="R368" i="1"/>
  <c r="P371" i="1"/>
  <c r="Q371" i="1"/>
  <c r="R371" i="1"/>
  <c r="P372" i="1"/>
  <c r="Q372" i="1"/>
  <c r="R372" i="1"/>
  <c r="R373" i="1"/>
  <c r="P374" i="1"/>
  <c r="P375" i="1"/>
  <c r="R376" i="1"/>
  <c r="P377" i="1"/>
  <c r="Q377" i="1"/>
  <c r="P379" i="1"/>
  <c r="Q379" i="1"/>
  <c r="R379" i="1"/>
  <c r="P380" i="1"/>
  <c r="Q380" i="1"/>
  <c r="R380" i="1"/>
  <c r="P381" i="1"/>
  <c r="Q381" i="1"/>
  <c r="R382" i="1"/>
  <c r="P383" i="1"/>
  <c r="Q384" i="1"/>
  <c r="R384" i="1"/>
  <c r="P387" i="1"/>
  <c r="Q387" i="1"/>
  <c r="R387" i="1"/>
  <c r="P388" i="1"/>
  <c r="Q388" i="1"/>
  <c r="R388" i="1"/>
  <c r="Q389" i="1"/>
  <c r="R389" i="1"/>
  <c r="P390" i="1"/>
  <c r="P391" i="1"/>
  <c r="R392" i="1"/>
  <c r="P393" i="1"/>
  <c r="P395" i="1"/>
  <c r="Q395" i="1"/>
  <c r="R395" i="1"/>
  <c r="P396" i="1"/>
  <c r="Q396" i="1"/>
  <c r="R396" i="1"/>
  <c r="P397" i="1"/>
  <c r="Q397" i="1"/>
  <c r="R397" i="1"/>
  <c r="P398" i="1"/>
  <c r="P399" i="1"/>
  <c r="Q399" i="1"/>
  <c r="R400" i="1"/>
  <c r="P401" i="1"/>
  <c r="P403" i="1"/>
  <c r="Q403" i="1"/>
  <c r="R403" i="1"/>
  <c r="P404" i="1"/>
  <c r="Q404" i="1"/>
  <c r="R404" i="1"/>
  <c r="P405" i="1"/>
  <c r="Q405" i="1"/>
  <c r="Q406" i="1"/>
  <c r="P407" i="1"/>
  <c r="Q408" i="1"/>
  <c r="R408" i="1"/>
  <c r="Q409" i="1"/>
  <c r="P411" i="1"/>
  <c r="Q411" i="1"/>
  <c r="R411" i="1"/>
  <c r="P412" i="1"/>
  <c r="Q412" i="1"/>
  <c r="R412" i="1"/>
  <c r="P413" i="1"/>
  <c r="P414" i="1"/>
  <c r="P415" i="1"/>
  <c r="Q416" i="1"/>
  <c r="R416" i="1"/>
  <c r="R417" i="1"/>
  <c r="P419" i="1"/>
  <c r="Q419" i="1"/>
  <c r="R419" i="1"/>
  <c r="P420" i="1"/>
  <c r="Q420" i="1"/>
  <c r="R420" i="1"/>
  <c r="P421" i="1"/>
  <c r="Q421" i="1"/>
  <c r="Q422" i="1"/>
  <c r="R422" i="1"/>
  <c r="P423" i="1"/>
  <c r="P424" i="1"/>
  <c r="Q424" i="1"/>
  <c r="R424" i="1"/>
  <c r="P427" i="1"/>
  <c r="Q427" i="1"/>
  <c r="R427" i="1"/>
  <c r="P428" i="1"/>
  <c r="Q428" i="1"/>
  <c r="R428" i="1"/>
  <c r="P429" i="1"/>
  <c r="Q429" i="1"/>
  <c r="P431" i="1"/>
  <c r="P432" i="1"/>
  <c r="Q432" i="1"/>
  <c r="R432" i="1"/>
  <c r="P435" i="1"/>
  <c r="Q435" i="1"/>
  <c r="R435" i="1"/>
  <c r="P436" i="1"/>
  <c r="Q436" i="1"/>
  <c r="R436" i="1"/>
  <c r="P437" i="1"/>
  <c r="Q437" i="1"/>
  <c r="R437" i="1"/>
  <c r="P439" i="1"/>
  <c r="P440" i="1"/>
  <c r="Q440" i="1"/>
  <c r="R440" i="1"/>
  <c r="P443" i="1"/>
  <c r="Q443" i="1"/>
  <c r="R443" i="1"/>
  <c r="S465" i="3" s="1"/>
  <c r="P444" i="1"/>
  <c r="Q444" i="1"/>
  <c r="R444" i="1"/>
  <c r="P445" i="1"/>
  <c r="Q445" i="1"/>
  <c r="P447" i="1"/>
  <c r="Q447" i="1"/>
  <c r="Q448" i="1"/>
  <c r="R448" i="1"/>
  <c r="P451" i="1"/>
  <c r="Q451" i="1"/>
  <c r="R451" i="1"/>
  <c r="P452" i="1"/>
  <c r="Q452" i="1"/>
  <c r="R452" i="1"/>
  <c r="P453" i="1"/>
  <c r="Q453" i="1"/>
  <c r="R453" i="1"/>
  <c r="P454" i="1"/>
  <c r="P455" i="1"/>
  <c r="Q455" i="1"/>
  <c r="R456" i="1"/>
  <c r="P459" i="1"/>
  <c r="Q459" i="1"/>
  <c r="R459" i="1"/>
  <c r="P460" i="1"/>
  <c r="O482" i="3" s="1"/>
  <c r="Q460" i="1"/>
  <c r="R460" i="1"/>
  <c r="P463" i="1"/>
  <c r="R464" i="1"/>
  <c r="P467" i="1"/>
  <c r="Q467" i="1"/>
  <c r="R467" i="1"/>
  <c r="P468" i="1"/>
  <c r="Q468" i="1"/>
  <c r="R468" i="1"/>
  <c r="P469" i="1"/>
  <c r="R469" i="1"/>
  <c r="P471" i="1"/>
  <c r="Q471" i="1"/>
  <c r="R472" i="1"/>
  <c r="P475" i="1"/>
  <c r="Q475" i="1"/>
  <c r="R475" i="1"/>
  <c r="P476" i="1"/>
  <c r="Q476" i="1"/>
  <c r="R476" i="1"/>
  <c r="P477" i="1"/>
  <c r="Q477" i="1"/>
  <c r="Q478" i="1"/>
  <c r="P479" i="1"/>
  <c r="R480" i="1"/>
  <c r="R481" i="1"/>
  <c r="P483" i="1"/>
  <c r="Q483" i="1"/>
  <c r="R483" i="1"/>
  <c r="P484" i="1"/>
  <c r="Q484" i="1"/>
  <c r="R484" i="1"/>
  <c r="P485" i="1"/>
  <c r="Q485" i="1"/>
  <c r="Q486" i="1"/>
  <c r="R486" i="1"/>
  <c r="P487" i="1"/>
  <c r="P488" i="1"/>
  <c r="R488" i="1"/>
  <c r="P490" i="1"/>
  <c r="P491" i="1"/>
  <c r="Q491" i="1"/>
  <c r="R491" i="1"/>
  <c r="P492" i="1"/>
  <c r="Q492" i="1"/>
  <c r="R492" i="1"/>
  <c r="P493" i="1"/>
  <c r="Q493" i="1"/>
  <c r="R493" i="1"/>
  <c r="P495" i="1"/>
  <c r="Q495" i="1"/>
  <c r="P496" i="1"/>
  <c r="R496" i="1"/>
  <c r="P499" i="1"/>
  <c r="Q499" i="1"/>
  <c r="R499" i="1"/>
  <c r="P500" i="1"/>
  <c r="Q500" i="1"/>
  <c r="R500" i="1"/>
  <c r="P501" i="1"/>
  <c r="R501" i="1"/>
  <c r="P502" i="1"/>
  <c r="P503" i="1"/>
  <c r="Q503" i="1"/>
  <c r="P504" i="1"/>
  <c r="R504" i="1"/>
  <c r="P507" i="1"/>
  <c r="Q507" i="1"/>
  <c r="R507" i="1"/>
  <c r="S529" i="3" s="1"/>
  <c r="P508" i="1"/>
  <c r="Q508" i="1"/>
  <c r="R508" i="1"/>
  <c r="P509" i="1"/>
  <c r="P510" i="1"/>
  <c r="P511" i="1"/>
  <c r="R512" i="1"/>
  <c r="P515" i="1"/>
  <c r="Q515" i="1"/>
  <c r="R515" i="1"/>
  <c r="P516" i="1"/>
  <c r="Q516" i="1"/>
  <c r="R516" i="1"/>
  <c r="P517" i="1"/>
  <c r="Q517" i="1"/>
  <c r="R517" i="1"/>
  <c r="P519" i="1"/>
  <c r="R520" i="1"/>
  <c r="P523" i="1"/>
  <c r="Q523" i="1"/>
  <c r="R523" i="1"/>
  <c r="P524" i="1"/>
  <c r="O546" i="3" s="1"/>
  <c r="Q524" i="1"/>
  <c r="R524" i="1"/>
  <c r="P525" i="1"/>
  <c r="P527" i="1"/>
  <c r="Q527" i="1"/>
  <c r="R528" i="1"/>
  <c r="P531" i="1"/>
  <c r="Q531" i="1"/>
  <c r="R531" i="1"/>
  <c r="S553" i="3" s="1"/>
  <c r="P532" i="1"/>
  <c r="Q532" i="1"/>
  <c r="R532" i="1"/>
  <c r="P533" i="1"/>
  <c r="R533" i="1"/>
  <c r="P534" i="1"/>
  <c r="P535" i="1"/>
  <c r="R536" i="1"/>
  <c r="P537" i="1"/>
  <c r="P539" i="1"/>
  <c r="Q539" i="1"/>
  <c r="R539" i="1"/>
  <c r="P540" i="1"/>
  <c r="Q540" i="1"/>
  <c r="R540" i="1"/>
  <c r="P541" i="1"/>
  <c r="Q541" i="1"/>
  <c r="P542" i="1"/>
  <c r="P543" i="1"/>
  <c r="R544" i="1"/>
  <c r="P547" i="1"/>
  <c r="O569" i="3" s="1"/>
  <c r="Q547" i="1"/>
  <c r="R547" i="1"/>
  <c r="P548" i="1"/>
  <c r="Q548" i="1"/>
  <c r="R548" i="1"/>
  <c r="P549" i="1"/>
  <c r="R549" i="1"/>
  <c r="S571" i="3" s="1"/>
  <c r="P550" i="1"/>
  <c r="P551" i="1"/>
  <c r="R552" i="1"/>
  <c r="P555" i="1"/>
  <c r="Q555" i="1"/>
  <c r="R555" i="1"/>
  <c r="P556" i="1"/>
  <c r="Q556" i="1"/>
  <c r="R556" i="1"/>
  <c r="Q557" i="1"/>
  <c r="R557" i="1"/>
  <c r="P558" i="1"/>
  <c r="P559" i="1"/>
  <c r="P560" i="1"/>
  <c r="Q560" i="1"/>
  <c r="R560" i="1"/>
  <c r="P563" i="1"/>
  <c r="Q563" i="1"/>
  <c r="R563" i="1"/>
  <c r="P564" i="1"/>
  <c r="Q564" i="1"/>
  <c r="R564" i="1"/>
  <c r="P565" i="1"/>
  <c r="R565" i="1"/>
  <c r="P567" i="1"/>
  <c r="O589" i="3" s="1"/>
  <c r="R568" i="1"/>
  <c r="P569" i="1"/>
  <c r="I4" i="1"/>
  <c r="L26" i="3" s="1"/>
  <c r="J4" i="1"/>
  <c r="J26" i="3" s="1"/>
  <c r="K4" i="1"/>
  <c r="I5" i="1"/>
  <c r="L27" i="3" s="1"/>
  <c r="J9" i="1"/>
  <c r="J31" i="3" s="1"/>
  <c r="I11" i="1"/>
  <c r="L33" i="3" s="1"/>
  <c r="J11" i="1"/>
  <c r="J33" i="3" s="1"/>
  <c r="K11" i="1"/>
  <c r="I12" i="1"/>
  <c r="L34" i="3" s="1"/>
  <c r="J12" i="1"/>
  <c r="J34" i="3" s="1"/>
  <c r="K12" i="1"/>
  <c r="I13" i="1"/>
  <c r="L35" i="3" s="1"/>
  <c r="I14" i="1"/>
  <c r="L36" i="3" s="1"/>
  <c r="I15" i="1"/>
  <c r="L37" i="3" s="1"/>
  <c r="K17" i="1"/>
  <c r="I19" i="1"/>
  <c r="L41" i="3" s="1"/>
  <c r="K19" i="1"/>
  <c r="I20" i="1"/>
  <c r="L42" i="3" s="1"/>
  <c r="J20" i="1"/>
  <c r="J42" i="3" s="1"/>
  <c r="I21" i="1"/>
  <c r="L43" i="3" s="1"/>
  <c r="I27" i="1"/>
  <c r="L49" i="3" s="1"/>
  <c r="J27" i="1"/>
  <c r="J49" i="3" s="1"/>
  <c r="K27" i="1"/>
  <c r="I28" i="1"/>
  <c r="L50" i="3" s="1"/>
  <c r="J28" i="1"/>
  <c r="J50" i="3" s="1"/>
  <c r="K28" i="1"/>
  <c r="I29" i="1"/>
  <c r="L51" i="3" s="1"/>
  <c r="I30" i="1"/>
  <c r="L52" i="3" s="1"/>
  <c r="I31" i="1"/>
  <c r="L53" i="3" s="1"/>
  <c r="I32" i="1"/>
  <c r="L54" i="3" s="1"/>
  <c r="K33" i="1"/>
  <c r="I35" i="1"/>
  <c r="L57" i="3" s="1"/>
  <c r="K35" i="1"/>
  <c r="I36" i="1"/>
  <c r="L58" i="3" s="1"/>
  <c r="J36" i="1"/>
  <c r="J58" i="3" s="1"/>
  <c r="I37" i="1"/>
  <c r="L59" i="3" s="1"/>
  <c r="K37" i="1"/>
  <c r="K41" i="1"/>
  <c r="I43" i="1"/>
  <c r="L65" i="3" s="1"/>
  <c r="K43" i="1"/>
  <c r="I44" i="1"/>
  <c r="L66" i="3" s="1"/>
  <c r="J44" i="1"/>
  <c r="J66" i="3" s="1"/>
  <c r="K44" i="1"/>
  <c r="I45" i="1"/>
  <c r="L67" i="3" s="1"/>
  <c r="I46" i="1"/>
  <c r="L68" i="3" s="1"/>
  <c r="I47" i="1"/>
  <c r="L69" i="3" s="1"/>
  <c r="I48" i="1"/>
  <c r="L70" i="3" s="1"/>
  <c r="J49" i="1"/>
  <c r="J71" i="3" s="1"/>
  <c r="I51" i="1"/>
  <c r="L73" i="3" s="1"/>
  <c r="J51" i="1"/>
  <c r="J73" i="3" s="1"/>
  <c r="K51" i="1"/>
  <c r="I52" i="1"/>
  <c r="L74" i="3" s="1"/>
  <c r="J52" i="1"/>
  <c r="J74" i="3" s="1"/>
  <c r="K52" i="1"/>
  <c r="I53" i="1"/>
  <c r="L75" i="3" s="1"/>
  <c r="K57" i="1"/>
  <c r="I58" i="1"/>
  <c r="L80" i="3" s="1"/>
  <c r="I59" i="1"/>
  <c r="L81" i="3" s="1"/>
  <c r="J59" i="1"/>
  <c r="J81" i="3" s="1"/>
  <c r="K59" i="1"/>
  <c r="I60" i="1"/>
  <c r="L82" i="3" s="1"/>
  <c r="J60" i="1"/>
  <c r="J82" i="3" s="1"/>
  <c r="K60" i="1"/>
  <c r="I61" i="1"/>
  <c r="L83" i="3" s="1"/>
  <c r="I62" i="1"/>
  <c r="L84" i="3" s="1"/>
  <c r="J66" i="1"/>
  <c r="J88" i="3" s="1"/>
  <c r="I67" i="1"/>
  <c r="L89" i="3" s="1"/>
  <c r="J67" i="1"/>
  <c r="J89" i="3" s="1"/>
  <c r="K67" i="1"/>
  <c r="I68" i="1"/>
  <c r="L90" i="3" s="1"/>
  <c r="K68" i="1"/>
  <c r="I69" i="1"/>
  <c r="L91" i="3" s="1"/>
  <c r="J69" i="1"/>
  <c r="J91" i="3" s="1"/>
  <c r="I70" i="1"/>
  <c r="L92" i="3" s="1"/>
  <c r="I71" i="1"/>
  <c r="L93" i="3" s="1"/>
  <c r="I72" i="1"/>
  <c r="L94" i="3" s="1"/>
  <c r="I73" i="1"/>
  <c r="L95" i="3" s="1"/>
  <c r="K73" i="1"/>
  <c r="I75" i="1"/>
  <c r="L97" i="3" s="1"/>
  <c r="K75" i="1"/>
  <c r="I76" i="1"/>
  <c r="L98" i="3" s="1"/>
  <c r="J76" i="1"/>
  <c r="J98" i="3" s="1"/>
  <c r="K76" i="1"/>
  <c r="I77" i="1"/>
  <c r="L99" i="3" s="1"/>
  <c r="I83" i="1"/>
  <c r="L105" i="3" s="1"/>
  <c r="K83" i="1"/>
  <c r="I84" i="1"/>
  <c r="L106" i="3" s="1"/>
  <c r="J84" i="1"/>
  <c r="J106" i="3" s="1"/>
  <c r="K84" i="1"/>
  <c r="I85" i="1"/>
  <c r="L107" i="3" s="1"/>
  <c r="I86" i="1"/>
  <c r="L108" i="3" s="1"/>
  <c r="I87" i="1"/>
  <c r="L109" i="3" s="1"/>
  <c r="I88" i="1"/>
  <c r="L110" i="3" s="1"/>
  <c r="I89" i="1"/>
  <c r="L111" i="3" s="1"/>
  <c r="K89" i="1"/>
  <c r="I91" i="1"/>
  <c r="L113" i="3" s="1"/>
  <c r="K91" i="1"/>
  <c r="I92" i="1"/>
  <c r="L114" i="3" s="1"/>
  <c r="I93" i="1"/>
  <c r="L115" i="3" s="1"/>
  <c r="J93" i="1"/>
  <c r="J115" i="3" s="1"/>
  <c r="I94" i="1"/>
  <c r="L116" i="3" s="1"/>
  <c r="I95" i="1"/>
  <c r="L117" i="3" s="1"/>
  <c r="J97" i="1"/>
  <c r="J119" i="3" s="1"/>
  <c r="K97" i="1"/>
  <c r="I99" i="1"/>
  <c r="L121" i="3" s="1"/>
  <c r="J99" i="1"/>
  <c r="J121" i="3" s="1"/>
  <c r="K99" i="1"/>
  <c r="I100" i="1"/>
  <c r="L122" i="3" s="1"/>
  <c r="K100" i="1"/>
  <c r="I101" i="1"/>
  <c r="L123" i="3" s="1"/>
  <c r="I102" i="1"/>
  <c r="L124" i="3" s="1"/>
  <c r="I103" i="1"/>
  <c r="L125" i="3" s="1"/>
  <c r="I104" i="1"/>
  <c r="L126" i="3" s="1"/>
  <c r="I105" i="1"/>
  <c r="L127" i="3" s="1"/>
  <c r="I106" i="1"/>
  <c r="L128" i="3" s="1"/>
  <c r="I107" i="1"/>
  <c r="L129" i="3" s="1"/>
  <c r="K107" i="1"/>
  <c r="I108" i="1"/>
  <c r="L130" i="3" s="1"/>
  <c r="J108" i="1"/>
  <c r="J130" i="3" s="1"/>
  <c r="K108" i="1"/>
  <c r="I109" i="1"/>
  <c r="L131" i="3" s="1"/>
  <c r="I110" i="1"/>
  <c r="L132" i="3" s="1"/>
  <c r="I111" i="1"/>
  <c r="L133" i="3" s="1"/>
  <c r="I115" i="1"/>
  <c r="L137" i="3" s="1"/>
  <c r="J115" i="1"/>
  <c r="J137" i="3" s="1"/>
  <c r="K115" i="1"/>
  <c r="I116" i="1"/>
  <c r="L138" i="3" s="1"/>
  <c r="J116" i="1"/>
  <c r="J138" i="3" s="1"/>
  <c r="K116" i="1"/>
  <c r="I117" i="1"/>
  <c r="L139" i="3" s="1"/>
  <c r="J121" i="1"/>
  <c r="J143" i="3" s="1"/>
  <c r="I122" i="1"/>
  <c r="L144" i="3" s="1"/>
  <c r="I123" i="1"/>
  <c r="L145" i="3" s="1"/>
  <c r="K123" i="1"/>
  <c r="I124" i="1"/>
  <c r="L146" i="3" s="1"/>
  <c r="J124" i="1"/>
  <c r="J146" i="3" s="1"/>
  <c r="K124" i="1"/>
  <c r="I125" i="1"/>
  <c r="L147" i="3" s="1"/>
  <c r="I126" i="1"/>
  <c r="L148" i="3" s="1"/>
  <c r="I127" i="1"/>
  <c r="L149" i="3" s="1"/>
  <c r="J129" i="1"/>
  <c r="J151" i="3" s="1"/>
  <c r="I131" i="1"/>
  <c r="L153" i="3" s="1"/>
  <c r="K131" i="1"/>
  <c r="I132" i="1"/>
  <c r="L154" i="3" s="1"/>
  <c r="J132" i="1"/>
  <c r="J154" i="3" s="1"/>
  <c r="K132" i="1"/>
  <c r="I133" i="1"/>
  <c r="L155" i="3" s="1"/>
  <c r="K137" i="1"/>
  <c r="I138" i="1"/>
  <c r="L160" i="3" s="1"/>
  <c r="I139" i="1"/>
  <c r="L161" i="3" s="1"/>
  <c r="K139" i="1"/>
  <c r="I140" i="1"/>
  <c r="L162" i="3" s="1"/>
  <c r="J140" i="1"/>
  <c r="J162" i="3" s="1"/>
  <c r="I141" i="1"/>
  <c r="L163" i="3" s="1"/>
  <c r="I142" i="1"/>
  <c r="L164" i="3" s="1"/>
  <c r="I143" i="1"/>
  <c r="L165" i="3" s="1"/>
  <c r="I144" i="1"/>
  <c r="L166" i="3" s="1"/>
  <c r="K145" i="1"/>
  <c r="I147" i="1"/>
  <c r="L169" i="3" s="1"/>
  <c r="K147" i="1"/>
  <c r="I148" i="1"/>
  <c r="L170" i="3" s="1"/>
  <c r="J148" i="1"/>
  <c r="J170" i="3" s="1"/>
  <c r="K148" i="1"/>
  <c r="I149" i="1"/>
  <c r="L171" i="3" s="1"/>
  <c r="K153" i="1"/>
  <c r="I155" i="1"/>
  <c r="L177" i="3" s="1"/>
  <c r="K155" i="1"/>
  <c r="I156" i="1"/>
  <c r="L178" i="3" s="1"/>
  <c r="J156" i="1"/>
  <c r="J178" i="3" s="1"/>
  <c r="I157" i="1"/>
  <c r="L179" i="3" s="1"/>
  <c r="I158" i="1"/>
  <c r="L180" i="3" s="1"/>
  <c r="I159" i="1"/>
  <c r="L181" i="3" s="1"/>
  <c r="I160" i="1"/>
  <c r="L182" i="3" s="1"/>
  <c r="I161" i="1"/>
  <c r="L183" i="3" s="1"/>
  <c r="K161" i="1"/>
  <c r="I163" i="1"/>
  <c r="L185" i="3" s="1"/>
  <c r="J163" i="1"/>
  <c r="J185" i="3" s="1"/>
  <c r="K163" i="1"/>
  <c r="I164" i="1"/>
  <c r="L186" i="3" s="1"/>
  <c r="J164" i="1"/>
  <c r="J186" i="3" s="1"/>
  <c r="K164" i="1"/>
  <c r="I165" i="1"/>
  <c r="L187" i="3" s="1"/>
  <c r="K169" i="1"/>
  <c r="I171" i="1"/>
  <c r="L193" i="3" s="1"/>
  <c r="J171" i="1"/>
  <c r="J193" i="3" s="1"/>
  <c r="K171" i="1"/>
  <c r="I172" i="1"/>
  <c r="L194" i="3" s="1"/>
  <c r="I173" i="1"/>
  <c r="L195" i="3" s="1"/>
  <c r="J173" i="1"/>
  <c r="J195" i="3" s="1"/>
  <c r="I174" i="1"/>
  <c r="L196" i="3" s="1"/>
  <c r="I175" i="1"/>
  <c r="L197" i="3" s="1"/>
  <c r="I176" i="1"/>
  <c r="L198" i="3" s="1"/>
  <c r="I179" i="1"/>
  <c r="L201" i="3" s="1"/>
  <c r="J179" i="1"/>
  <c r="J201" i="3" s="1"/>
  <c r="K179" i="1"/>
  <c r="I180" i="1"/>
  <c r="L202" i="3" s="1"/>
  <c r="J180" i="1"/>
  <c r="J202" i="3" s="1"/>
  <c r="K180" i="1"/>
  <c r="I181" i="1"/>
  <c r="L203" i="3" s="1"/>
  <c r="I187" i="1"/>
  <c r="L209" i="3" s="1"/>
  <c r="K187" i="1"/>
  <c r="I188" i="1"/>
  <c r="L210" i="3" s="1"/>
  <c r="J188" i="1"/>
  <c r="J210" i="3" s="1"/>
  <c r="K188" i="1"/>
  <c r="I189" i="1"/>
  <c r="L211" i="3" s="1"/>
  <c r="I190" i="1"/>
  <c r="L212" i="3" s="1"/>
  <c r="I191" i="1"/>
  <c r="L213" i="3" s="1"/>
  <c r="I192" i="1"/>
  <c r="L214" i="3" s="1"/>
  <c r="I193" i="1"/>
  <c r="L215" i="3" s="1"/>
  <c r="I195" i="1"/>
  <c r="L217" i="3" s="1"/>
  <c r="J195" i="1"/>
  <c r="J217" i="3" s="1"/>
  <c r="K195" i="1"/>
  <c r="I196" i="1"/>
  <c r="L218" i="3" s="1"/>
  <c r="I197" i="1"/>
  <c r="L219" i="3" s="1"/>
  <c r="I198" i="1"/>
  <c r="L220" i="3" s="1"/>
  <c r="I199" i="1"/>
  <c r="L221" i="3" s="1"/>
  <c r="J201" i="1"/>
  <c r="J223" i="3" s="1"/>
  <c r="I203" i="1"/>
  <c r="L225" i="3" s="1"/>
  <c r="K203" i="1"/>
  <c r="I204" i="1"/>
  <c r="L226" i="3" s="1"/>
  <c r="J204" i="1"/>
  <c r="J226" i="3" s="1"/>
  <c r="K204" i="1"/>
  <c r="I205" i="1"/>
  <c r="L227" i="3" s="1"/>
  <c r="I211" i="1"/>
  <c r="L233" i="3" s="1"/>
  <c r="K211" i="1"/>
  <c r="I212" i="1"/>
  <c r="L234" i="3" s="1"/>
  <c r="J212" i="1"/>
  <c r="J234" i="3" s="1"/>
  <c r="K212" i="1"/>
  <c r="I213" i="1"/>
  <c r="L235" i="3" s="1"/>
  <c r="J213" i="1"/>
  <c r="J235" i="3" s="1"/>
  <c r="I214" i="1"/>
  <c r="L236" i="3" s="1"/>
  <c r="I215" i="1"/>
  <c r="L237" i="3" s="1"/>
  <c r="J217" i="1"/>
  <c r="J239" i="3" s="1"/>
  <c r="I219" i="1"/>
  <c r="L241" i="3" s="1"/>
  <c r="K219" i="1"/>
  <c r="I220" i="1"/>
  <c r="L242" i="3" s="1"/>
  <c r="J220" i="1"/>
  <c r="J242" i="3" s="1"/>
  <c r="K220" i="1"/>
  <c r="I221" i="1"/>
  <c r="L243" i="3" s="1"/>
  <c r="I227" i="1"/>
  <c r="L249" i="3" s="1"/>
  <c r="J227" i="1"/>
  <c r="J249" i="3" s="1"/>
  <c r="K227" i="1"/>
  <c r="I228" i="1"/>
  <c r="L250" i="3" s="1"/>
  <c r="K228" i="1"/>
  <c r="I229" i="1"/>
  <c r="L251" i="3" s="1"/>
  <c r="I230" i="1"/>
  <c r="L252" i="3" s="1"/>
  <c r="I231" i="1"/>
  <c r="L253" i="3" s="1"/>
  <c r="I232" i="1"/>
  <c r="L254" i="3" s="1"/>
  <c r="I235" i="1"/>
  <c r="L257" i="3" s="1"/>
  <c r="J235" i="1"/>
  <c r="J257" i="3" s="1"/>
  <c r="K235" i="1"/>
  <c r="I236" i="1"/>
  <c r="L258" i="3" s="1"/>
  <c r="J236" i="1"/>
  <c r="J258" i="3" s="1"/>
  <c r="K236" i="1"/>
  <c r="I237" i="1"/>
  <c r="L259" i="3" s="1"/>
  <c r="J241" i="1"/>
  <c r="J263" i="3" s="1"/>
  <c r="I243" i="1"/>
  <c r="L265" i="3" s="1"/>
  <c r="J243" i="1"/>
  <c r="J265" i="3" s="1"/>
  <c r="K243" i="1"/>
  <c r="I244" i="1"/>
  <c r="L266" i="3" s="1"/>
  <c r="J244" i="1"/>
  <c r="J266" i="3" s="1"/>
  <c r="I245" i="1"/>
  <c r="L267" i="3" s="1"/>
  <c r="K245" i="1"/>
  <c r="I246" i="1"/>
  <c r="L268" i="3" s="1"/>
  <c r="I247" i="1"/>
  <c r="L269" i="3" s="1"/>
  <c r="I251" i="1"/>
  <c r="L273" i="3" s="1"/>
  <c r="K251" i="1"/>
  <c r="I252" i="1"/>
  <c r="L274" i="3" s="1"/>
  <c r="J252" i="1"/>
  <c r="J274" i="3" s="1"/>
  <c r="K252" i="1"/>
  <c r="I253" i="1"/>
  <c r="L275" i="3" s="1"/>
  <c r="J257" i="1"/>
  <c r="J279" i="3" s="1"/>
  <c r="I259" i="1"/>
  <c r="L281" i="3" s="1"/>
  <c r="J259" i="1"/>
  <c r="J281" i="3" s="1"/>
  <c r="K259" i="1"/>
  <c r="I260" i="1"/>
  <c r="L282" i="3" s="1"/>
  <c r="I261" i="1"/>
  <c r="L283" i="3" s="1"/>
  <c r="I262" i="1"/>
  <c r="L284" i="3" s="1"/>
  <c r="I263" i="1"/>
  <c r="L285" i="3" s="1"/>
  <c r="I264" i="1"/>
  <c r="L286" i="3" s="1"/>
  <c r="I265" i="1"/>
  <c r="L287" i="3" s="1"/>
  <c r="I267" i="1"/>
  <c r="L289" i="3" s="1"/>
  <c r="J267" i="1"/>
  <c r="J289" i="3" s="1"/>
  <c r="K267" i="1"/>
  <c r="I268" i="1"/>
  <c r="L290" i="3" s="1"/>
  <c r="J268" i="1"/>
  <c r="J290" i="3" s="1"/>
  <c r="K268" i="1"/>
  <c r="I269" i="1"/>
  <c r="L291" i="3" s="1"/>
  <c r="J273" i="1"/>
  <c r="J295" i="3" s="1"/>
  <c r="I275" i="1"/>
  <c r="L297" i="3" s="1"/>
  <c r="J275" i="1"/>
  <c r="J297" i="3" s="1"/>
  <c r="K275" i="1"/>
  <c r="I276" i="1"/>
  <c r="L298" i="3" s="1"/>
  <c r="J276" i="1"/>
  <c r="J298" i="3" s="1"/>
  <c r="I277" i="1"/>
  <c r="L299" i="3" s="1"/>
  <c r="K277" i="1"/>
  <c r="I278" i="1"/>
  <c r="L300" i="3" s="1"/>
  <c r="I279" i="1"/>
  <c r="L301" i="3" s="1"/>
  <c r="I280" i="1"/>
  <c r="L302" i="3" s="1"/>
  <c r="J281" i="1"/>
  <c r="J303" i="3" s="1"/>
  <c r="I283" i="1"/>
  <c r="L305" i="3" s="1"/>
  <c r="K283" i="1"/>
  <c r="I284" i="1"/>
  <c r="L306" i="3" s="1"/>
  <c r="K284" i="1"/>
  <c r="I285" i="1"/>
  <c r="L307" i="3" s="1"/>
  <c r="I291" i="1"/>
  <c r="L313" i="3" s="1"/>
  <c r="J291" i="1"/>
  <c r="J313" i="3" s="1"/>
  <c r="K291" i="1"/>
  <c r="I292" i="1"/>
  <c r="L314" i="3" s="1"/>
  <c r="J292" i="1"/>
  <c r="J314" i="3" s="1"/>
  <c r="K292" i="1"/>
  <c r="I293" i="1"/>
  <c r="L315" i="3" s="1"/>
  <c r="I294" i="1"/>
  <c r="L316" i="3" s="1"/>
  <c r="I295" i="1"/>
  <c r="L317" i="3" s="1"/>
  <c r="I296" i="1"/>
  <c r="L318" i="3" s="1"/>
  <c r="K296" i="1"/>
  <c r="J297" i="1"/>
  <c r="J319" i="3" s="1"/>
  <c r="I299" i="1"/>
  <c r="L321" i="3" s="1"/>
  <c r="K299" i="1"/>
  <c r="I300" i="1"/>
  <c r="L322" i="3" s="1"/>
  <c r="J300" i="1"/>
  <c r="J322" i="3" s="1"/>
  <c r="I301" i="1"/>
  <c r="L323" i="3" s="1"/>
  <c r="J305" i="1"/>
  <c r="J327" i="3" s="1"/>
  <c r="I307" i="1"/>
  <c r="L329" i="3" s="1"/>
  <c r="J307" i="1"/>
  <c r="J329" i="3" s="1"/>
  <c r="K307" i="1"/>
  <c r="I308" i="1"/>
  <c r="L330" i="3" s="1"/>
  <c r="I309" i="1"/>
  <c r="L331" i="3" s="1"/>
  <c r="I310" i="1"/>
  <c r="L332" i="3" s="1"/>
  <c r="I311" i="1"/>
  <c r="L333" i="3" s="1"/>
  <c r="I312" i="1"/>
  <c r="L334" i="3" s="1"/>
  <c r="I313" i="1"/>
  <c r="L335" i="3" s="1"/>
  <c r="I314" i="1"/>
  <c r="L336" i="3" s="1"/>
  <c r="I315" i="1"/>
  <c r="L337" i="3" s="1"/>
  <c r="K315" i="1"/>
  <c r="I316" i="1"/>
  <c r="L338" i="3" s="1"/>
  <c r="J316" i="1"/>
  <c r="J338" i="3" s="1"/>
  <c r="K316" i="1"/>
  <c r="I317" i="1"/>
  <c r="L339" i="3" s="1"/>
  <c r="I318" i="1"/>
  <c r="L340" i="3" s="1"/>
  <c r="I319" i="1"/>
  <c r="L341" i="3" s="1"/>
  <c r="J321" i="1"/>
  <c r="J343" i="3" s="1"/>
  <c r="I323" i="1"/>
  <c r="L345" i="3" s="1"/>
  <c r="K323" i="1"/>
  <c r="I324" i="1"/>
  <c r="L346" i="3" s="1"/>
  <c r="J324" i="1"/>
  <c r="J346" i="3" s="1"/>
  <c r="K324" i="1"/>
  <c r="I325" i="1"/>
  <c r="L347" i="3" s="1"/>
  <c r="J325" i="1"/>
  <c r="J347" i="3" s="1"/>
  <c r="I326" i="1"/>
  <c r="L348" i="3" s="1"/>
  <c r="I327" i="1"/>
  <c r="L349" i="3" s="1"/>
  <c r="I328" i="1"/>
  <c r="L350" i="3" s="1"/>
  <c r="I329" i="1"/>
  <c r="L351" i="3" s="1"/>
  <c r="K329" i="1"/>
  <c r="I331" i="1"/>
  <c r="L353" i="3" s="1"/>
  <c r="K331" i="1"/>
  <c r="I332" i="1"/>
  <c r="L354" i="3" s="1"/>
  <c r="K332" i="1"/>
  <c r="I333" i="1"/>
  <c r="L355" i="3" s="1"/>
  <c r="I334" i="1"/>
  <c r="L356" i="3" s="1"/>
  <c r="I335" i="1"/>
  <c r="L357" i="3" s="1"/>
  <c r="I339" i="1"/>
  <c r="L361" i="3" s="1"/>
  <c r="J339" i="1"/>
  <c r="J361" i="3" s="1"/>
  <c r="K339" i="1"/>
  <c r="I340" i="1"/>
  <c r="L362" i="3" s="1"/>
  <c r="J340" i="1"/>
  <c r="J362" i="3" s="1"/>
  <c r="K340" i="1"/>
  <c r="I341" i="1"/>
  <c r="L363" i="3" s="1"/>
  <c r="I347" i="1"/>
  <c r="L369" i="3" s="1"/>
  <c r="J347" i="1"/>
  <c r="J369" i="3" s="1"/>
  <c r="K347" i="1"/>
  <c r="I348" i="1"/>
  <c r="L370" i="3" s="1"/>
  <c r="J348" i="1"/>
  <c r="J370" i="3" s="1"/>
  <c r="K348" i="1"/>
  <c r="I349" i="1"/>
  <c r="L371" i="3" s="1"/>
  <c r="I350" i="1"/>
  <c r="L372" i="3" s="1"/>
  <c r="I351" i="1"/>
  <c r="L373" i="3" s="1"/>
  <c r="K353" i="1"/>
  <c r="I355" i="1"/>
  <c r="L377" i="3" s="1"/>
  <c r="J355" i="1"/>
  <c r="J377" i="3" s="1"/>
  <c r="K355" i="1"/>
  <c r="I356" i="1"/>
  <c r="L378" i="3" s="1"/>
  <c r="K356" i="1"/>
  <c r="I357" i="1"/>
  <c r="L379" i="3" s="1"/>
  <c r="J357" i="1"/>
  <c r="J379" i="3" s="1"/>
  <c r="K357" i="1"/>
  <c r="I358" i="1"/>
  <c r="L380" i="3" s="1"/>
  <c r="I359" i="1"/>
  <c r="L381" i="3" s="1"/>
  <c r="I360" i="1"/>
  <c r="L382" i="3" s="1"/>
  <c r="I361" i="1"/>
  <c r="L383" i="3" s="1"/>
  <c r="J361" i="1"/>
  <c r="J383" i="3" s="1"/>
  <c r="I363" i="1"/>
  <c r="L385" i="3" s="1"/>
  <c r="K363" i="1"/>
  <c r="I364" i="1"/>
  <c r="L386" i="3" s="1"/>
  <c r="J364" i="1"/>
  <c r="J386" i="3" s="1"/>
  <c r="K364" i="1"/>
  <c r="I365" i="1"/>
  <c r="L387" i="3" s="1"/>
  <c r="I371" i="1"/>
  <c r="L393" i="3" s="1"/>
  <c r="J371" i="1"/>
  <c r="J393" i="3" s="1"/>
  <c r="K371" i="1"/>
  <c r="I372" i="1"/>
  <c r="L394" i="3" s="1"/>
  <c r="J372" i="1"/>
  <c r="J394" i="3" s="1"/>
  <c r="K372" i="1"/>
  <c r="I373" i="1"/>
  <c r="L395" i="3" s="1"/>
  <c r="I374" i="1"/>
  <c r="L396" i="3" s="1"/>
  <c r="I375" i="1"/>
  <c r="L397" i="3" s="1"/>
  <c r="I376" i="1"/>
  <c r="L398" i="3" s="1"/>
  <c r="I377" i="1"/>
  <c r="L399" i="3" s="1"/>
  <c r="I379" i="1"/>
  <c r="L401" i="3" s="1"/>
  <c r="K379" i="1"/>
  <c r="I380" i="1"/>
  <c r="L402" i="3" s="1"/>
  <c r="J380" i="1"/>
  <c r="J402" i="3" s="1"/>
  <c r="K380" i="1"/>
  <c r="I381" i="1"/>
  <c r="L403" i="3" s="1"/>
  <c r="I382" i="1"/>
  <c r="L404" i="3" s="1"/>
  <c r="J385" i="1"/>
  <c r="J407" i="3" s="1"/>
  <c r="I387" i="1"/>
  <c r="L409" i="3" s="1"/>
  <c r="J387" i="1"/>
  <c r="J409" i="3" s="1"/>
  <c r="K387" i="1"/>
  <c r="I388" i="1"/>
  <c r="L410" i="3" s="1"/>
  <c r="J388" i="1"/>
  <c r="J410" i="3" s="1"/>
  <c r="I389" i="1"/>
  <c r="L411" i="3" s="1"/>
  <c r="K389" i="1"/>
  <c r="I390" i="1"/>
  <c r="L412" i="3" s="1"/>
  <c r="I391" i="1"/>
  <c r="L413" i="3" s="1"/>
  <c r="I392" i="1"/>
  <c r="L414" i="3" s="1"/>
  <c r="I393" i="1"/>
  <c r="L415" i="3" s="1"/>
  <c r="I395" i="1"/>
  <c r="L417" i="3" s="1"/>
  <c r="K395" i="1"/>
  <c r="I396" i="1"/>
  <c r="L418" i="3" s="1"/>
  <c r="J396" i="1"/>
  <c r="J418" i="3" s="1"/>
  <c r="K396" i="1"/>
  <c r="I397" i="1"/>
  <c r="L419" i="3" s="1"/>
  <c r="I398" i="1"/>
  <c r="L420" i="3" s="1"/>
  <c r="I403" i="1"/>
  <c r="L425" i="3" s="1"/>
  <c r="J403" i="1"/>
  <c r="J425" i="3" s="1"/>
  <c r="K403" i="1"/>
  <c r="I404" i="1"/>
  <c r="L426" i="3" s="1"/>
  <c r="J404" i="1"/>
  <c r="J426" i="3" s="1"/>
  <c r="I405" i="1"/>
  <c r="L427" i="3" s="1"/>
  <c r="I411" i="1"/>
  <c r="L433" i="3" s="1"/>
  <c r="K411" i="1"/>
  <c r="I412" i="1"/>
  <c r="L434" i="3" s="1"/>
  <c r="J412" i="1"/>
  <c r="J434" i="3" s="1"/>
  <c r="K412" i="1"/>
  <c r="I413" i="1"/>
  <c r="L435" i="3" s="1"/>
  <c r="I414" i="1"/>
  <c r="L436" i="3" s="1"/>
  <c r="I415" i="1"/>
  <c r="L437" i="3" s="1"/>
  <c r="I416" i="1"/>
  <c r="L438" i="3" s="1"/>
  <c r="I419" i="1"/>
  <c r="L441" i="3" s="1"/>
  <c r="J419" i="1"/>
  <c r="J441" i="3" s="1"/>
  <c r="K419" i="1"/>
  <c r="I420" i="1"/>
  <c r="L442" i="3" s="1"/>
  <c r="J420" i="1"/>
  <c r="J442" i="3" s="1"/>
  <c r="K420" i="1"/>
  <c r="I421" i="1"/>
  <c r="L443" i="3" s="1"/>
  <c r="K425" i="1"/>
  <c r="I427" i="1"/>
  <c r="L449" i="3" s="1"/>
  <c r="K427" i="1"/>
  <c r="I428" i="1"/>
  <c r="L450" i="3" s="1"/>
  <c r="K428" i="1"/>
  <c r="I429" i="1"/>
  <c r="L451" i="3" s="1"/>
  <c r="I430" i="1"/>
  <c r="L452" i="3" s="1"/>
  <c r="I431" i="1"/>
  <c r="L453" i="3" s="1"/>
  <c r="I432" i="1"/>
  <c r="L454" i="3" s="1"/>
  <c r="I433" i="1"/>
  <c r="L455" i="3" s="1"/>
  <c r="I435" i="1"/>
  <c r="L457" i="3" s="1"/>
  <c r="J435" i="1"/>
  <c r="J457" i="3" s="1"/>
  <c r="K435" i="1"/>
  <c r="I436" i="1"/>
  <c r="L458" i="3" s="1"/>
  <c r="J436" i="1"/>
  <c r="J458" i="3" s="1"/>
  <c r="I437" i="1"/>
  <c r="L459" i="3" s="1"/>
  <c r="I438" i="1"/>
  <c r="L460" i="3" s="1"/>
  <c r="I443" i="1"/>
  <c r="L465" i="3" s="1"/>
  <c r="J443" i="1"/>
  <c r="J465" i="3" s="1"/>
  <c r="K443" i="1"/>
  <c r="I444" i="1"/>
  <c r="L466" i="3" s="1"/>
  <c r="J444" i="1"/>
  <c r="J466" i="3" s="1"/>
  <c r="K444" i="1"/>
  <c r="I445" i="1"/>
  <c r="L467" i="3" s="1"/>
  <c r="I446" i="1"/>
  <c r="L468" i="3" s="1"/>
  <c r="I447" i="1"/>
  <c r="L469" i="3" s="1"/>
  <c r="I448" i="1"/>
  <c r="L470" i="3" s="1"/>
  <c r="I449" i="1"/>
  <c r="L471" i="3" s="1"/>
  <c r="I450" i="1"/>
  <c r="L472" i="3" s="1"/>
  <c r="I451" i="1"/>
  <c r="L473" i="3" s="1"/>
  <c r="K451" i="1"/>
  <c r="I452" i="1"/>
  <c r="L474" i="3" s="1"/>
  <c r="J452" i="1"/>
  <c r="J474" i="3" s="1"/>
  <c r="I453" i="1"/>
  <c r="L475" i="3" s="1"/>
  <c r="I454" i="1"/>
  <c r="L476" i="3" s="1"/>
  <c r="I455" i="1"/>
  <c r="L477" i="3" s="1"/>
  <c r="I456" i="1"/>
  <c r="L478" i="3" s="1"/>
  <c r="I459" i="1"/>
  <c r="L481" i="3" s="1"/>
  <c r="J459" i="1"/>
  <c r="J481" i="3" s="1"/>
  <c r="K459" i="1"/>
  <c r="I460" i="1"/>
  <c r="L482" i="3" s="1"/>
  <c r="I461" i="1"/>
  <c r="L483" i="3" s="1"/>
  <c r="I462" i="1"/>
  <c r="L484" i="3" s="1"/>
  <c r="I467" i="1"/>
  <c r="L489" i="3" s="1"/>
  <c r="K467" i="1"/>
  <c r="I468" i="1"/>
  <c r="L490" i="3" s="1"/>
  <c r="J468" i="1"/>
  <c r="J490" i="3" s="1"/>
  <c r="K468" i="1"/>
  <c r="I469" i="1"/>
  <c r="L491" i="3" s="1"/>
  <c r="I475" i="1"/>
  <c r="L497" i="3" s="1"/>
  <c r="K475" i="1"/>
  <c r="I476" i="1"/>
  <c r="L498" i="3" s="1"/>
  <c r="J476" i="1"/>
  <c r="J498" i="3" s="1"/>
  <c r="I477" i="1"/>
  <c r="L499" i="3" s="1"/>
  <c r="J477" i="1"/>
  <c r="J499" i="3" s="1"/>
  <c r="K477" i="1"/>
  <c r="I478" i="1"/>
  <c r="L500" i="3" s="1"/>
  <c r="I479" i="1"/>
  <c r="L501" i="3" s="1"/>
  <c r="I483" i="1"/>
  <c r="L505" i="3" s="1"/>
  <c r="J483" i="1"/>
  <c r="J505" i="3" s="1"/>
  <c r="K483" i="1"/>
  <c r="I484" i="1"/>
  <c r="L506" i="3" s="1"/>
  <c r="K484" i="1"/>
  <c r="I485" i="1"/>
  <c r="L507" i="3" s="1"/>
  <c r="K485" i="1"/>
  <c r="J489" i="1"/>
  <c r="J511" i="3" s="1"/>
  <c r="I490" i="1"/>
  <c r="L512" i="3" s="1"/>
  <c r="I491" i="1"/>
  <c r="L513" i="3" s="1"/>
  <c r="J491" i="1"/>
  <c r="J513" i="3" s="1"/>
  <c r="K491" i="1"/>
  <c r="I492" i="1"/>
  <c r="L514" i="3" s="1"/>
  <c r="K492" i="1"/>
  <c r="I493" i="1"/>
  <c r="L515" i="3" s="1"/>
  <c r="I494" i="1"/>
  <c r="L516" i="3" s="1"/>
  <c r="I495" i="1"/>
  <c r="L517" i="3" s="1"/>
  <c r="J497" i="1"/>
  <c r="J519" i="3" s="1"/>
  <c r="I499" i="1"/>
  <c r="L521" i="3" s="1"/>
  <c r="J499" i="1"/>
  <c r="J521" i="3" s="1"/>
  <c r="K499" i="1"/>
  <c r="I500" i="1"/>
  <c r="L522" i="3" s="1"/>
  <c r="J500" i="1"/>
  <c r="J522" i="3" s="1"/>
  <c r="I501" i="1"/>
  <c r="L523" i="3" s="1"/>
  <c r="J505" i="1"/>
  <c r="J527" i="3" s="1"/>
  <c r="I506" i="1"/>
  <c r="L528" i="3" s="1"/>
  <c r="I507" i="1"/>
  <c r="L529" i="3" s="1"/>
  <c r="J507" i="1"/>
  <c r="J529" i="3" s="1"/>
  <c r="K507" i="1"/>
  <c r="I508" i="1"/>
  <c r="L530" i="3" s="1"/>
  <c r="J508" i="1"/>
  <c r="J530" i="3" s="1"/>
  <c r="K508" i="1"/>
  <c r="I509" i="1"/>
  <c r="L531" i="3" s="1"/>
  <c r="I510" i="1"/>
  <c r="L532" i="3" s="1"/>
  <c r="I515" i="1"/>
  <c r="L537" i="3" s="1"/>
  <c r="J515" i="1"/>
  <c r="J537" i="3" s="1"/>
  <c r="K515" i="1"/>
  <c r="I516" i="1"/>
  <c r="L538" i="3" s="1"/>
  <c r="J516" i="1"/>
  <c r="J538" i="3" s="1"/>
  <c r="I517" i="1"/>
  <c r="L539" i="3" s="1"/>
  <c r="J521" i="1"/>
  <c r="J543" i="3" s="1"/>
  <c r="I522" i="1"/>
  <c r="L544" i="3" s="1"/>
  <c r="I523" i="1"/>
  <c r="L545" i="3" s="1"/>
  <c r="J523" i="1"/>
  <c r="J545" i="3" s="1"/>
  <c r="K523" i="1"/>
  <c r="I524" i="1"/>
  <c r="L546" i="3" s="1"/>
  <c r="J524" i="1"/>
  <c r="J546" i="3" s="1"/>
  <c r="K524" i="1"/>
  <c r="I525" i="1"/>
  <c r="L547" i="3" s="1"/>
  <c r="J525" i="1"/>
  <c r="J547" i="3" s="1"/>
  <c r="I531" i="1"/>
  <c r="L553" i="3" s="1"/>
  <c r="K531" i="1"/>
  <c r="I532" i="1"/>
  <c r="L554" i="3" s="1"/>
  <c r="J532" i="1"/>
  <c r="J554" i="3" s="1"/>
  <c r="K532" i="1"/>
  <c r="I533" i="1"/>
  <c r="L555" i="3" s="1"/>
  <c r="I534" i="1"/>
  <c r="L556" i="3" s="1"/>
  <c r="I535" i="1"/>
  <c r="L557" i="3" s="1"/>
  <c r="I536" i="1"/>
  <c r="L558" i="3" s="1"/>
  <c r="I537" i="1"/>
  <c r="L559" i="3" s="1"/>
  <c r="J537" i="1"/>
  <c r="J559" i="3" s="1"/>
  <c r="I539" i="1"/>
  <c r="L561" i="3" s="1"/>
  <c r="K539" i="1"/>
  <c r="I540" i="1"/>
  <c r="L562" i="3" s="1"/>
  <c r="J540" i="1"/>
  <c r="J562" i="3" s="1"/>
  <c r="K540" i="1"/>
  <c r="I541" i="1"/>
  <c r="L563" i="3" s="1"/>
  <c r="I542" i="1"/>
  <c r="L564" i="3" s="1"/>
  <c r="I547" i="1"/>
  <c r="L569" i="3" s="1"/>
  <c r="J547" i="1"/>
  <c r="J569" i="3" s="1"/>
  <c r="K547" i="1"/>
  <c r="I548" i="1"/>
  <c r="L570" i="3" s="1"/>
  <c r="J548" i="1"/>
  <c r="J570" i="3" s="1"/>
  <c r="I549" i="1"/>
  <c r="L571" i="3" s="1"/>
  <c r="J553" i="1"/>
  <c r="J575" i="3" s="1"/>
  <c r="I554" i="1"/>
  <c r="L576" i="3" s="1"/>
  <c r="I555" i="1"/>
  <c r="L577" i="3" s="1"/>
  <c r="K555" i="1"/>
  <c r="I556" i="1"/>
  <c r="L578" i="3" s="1"/>
  <c r="J556" i="1"/>
  <c r="J578" i="3" s="1"/>
  <c r="K556" i="1"/>
  <c r="I557" i="1"/>
  <c r="L579" i="3" s="1"/>
  <c r="K557" i="1"/>
  <c r="I558" i="1"/>
  <c r="L580" i="3" s="1"/>
  <c r="I563" i="1"/>
  <c r="L585" i="3" s="1"/>
  <c r="J563" i="1"/>
  <c r="J585" i="3" s="1"/>
  <c r="K563" i="1"/>
  <c r="I564" i="1"/>
  <c r="L586" i="3" s="1"/>
  <c r="J564" i="1"/>
  <c r="J586" i="3" s="1"/>
  <c r="I565" i="1"/>
  <c r="L587" i="3" s="1"/>
  <c r="I3" i="1"/>
  <c r="L25" i="3" s="1"/>
  <c r="J3" i="1"/>
  <c r="J25" i="3" s="1"/>
  <c r="K3" i="1"/>
  <c r="U443" i="1" l="1"/>
  <c r="S19" i="1"/>
  <c r="S35" i="1"/>
  <c r="U549" i="1"/>
  <c r="S460" i="1"/>
  <c r="S518" i="1"/>
  <c r="N540" i="3" s="1"/>
  <c r="S43" i="1"/>
  <c r="U507" i="1"/>
  <c r="R529" i="3" s="1"/>
  <c r="U41" i="1"/>
  <c r="S63" i="3"/>
  <c r="S569" i="1"/>
  <c r="N591" i="3" s="1"/>
  <c r="O591" i="3"/>
  <c r="S526" i="1"/>
  <c r="N548" i="3" s="1"/>
  <c r="O548" i="3"/>
  <c r="T488" i="1"/>
  <c r="P510" i="3" s="1"/>
  <c r="Q510" i="3"/>
  <c r="S461" i="1"/>
  <c r="O483" i="3"/>
  <c r="S408" i="1"/>
  <c r="O430" i="3"/>
  <c r="S362" i="1"/>
  <c r="N384" i="3" s="1"/>
  <c r="O384" i="3"/>
  <c r="S342" i="1"/>
  <c r="N364" i="3" s="1"/>
  <c r="O364" i="3"/>
  <c r="S318" i="1"/>
  <c r="O340" i="3"/>
  <c r="S280" i="1"/>
  <c r="O302" i="3"/>
  <c r="S248" i="1"/>
  <c r="O270" i="3"/>
  <c r="S197" i="1"/>
  <c r="O219" i="3"/>
  <c r="S142" i="1"/>
  <c r="O164" i="3"/>
  <c r="S121" i="1"/>
  <c r="O143" i="3"/>
  <c r="T104" i="1"/>
  <c r="Q126" i="3"/>
  <c r="S70" i="1"/>
  <c r="O92" i="3"/>
  <c r="T48" i="1"/>
  <c r="Q70" i="3"/>
  <c r="T558" i="1"/>
  <c r="P580" i="3" s="1"/>
  <c r="Q580" i="3"/>
  <c r="T535" i="1"/>
  <c r="P557" i="3" s="1"/>
  <c r="Q557" i="3"/>
  <c r="U513" i="1"/>
  <c r="R535" i="3" s="1"/>
  <c r="S535" i="3"/>
  <c r="T469" i="1"/>
  <c r="P491" i="3" s="1"/>
  <c r="Q491" i="3"/>
  <c r="T439" i="1"/>
  <c r="Q461" i="3"/>
  <c r="U406" i="1"/>
  <c r="S428" i="3"/>
  <c r="T373" i="1"/>
  <c r="P395" i="3" s="1"/>
  <c r="Q395" i="3"/>
  <c r="U333" i="1"/>
  <c r="S355" i="3"/>
  <c r="T305" i="1"/>
  <c r="Q327" i="3"/>
  <c r="T278" i="1"/>
  <c r="Q300" i="3"/>
  <c r="U241" i="1"/>
  <c r="S263" i="3"/>
  <c r="U205" i="1"/>
  <c r="S227" i="3"/>
  <c r="U166" i="1"/>
  <c r="S188" i="3"/>
  <c r="T141" i="1"/>
  <c r="Q163" i="3"/>
  <c r="T117" i="1"/>
  <c r="Q139" i="3"/>
  <c r="T86" i="1"/>
  <c r="Q108" i="3"/>
  <c r="T41" i="1"/>
  <c r="Q63" i="3"/>
  <c r="T21" i="1"/>
  <c r="Q43" i="3"/>
  <c r="U545" i="1"/>
  <c r="R567" i="3" s="1"/>
  <c r="S567" i="3"/>
  <c r="U514" i="1"/>
  <c r="R536" i="3" s="1"/>
  <c r="S536" i="3"/>
  <c r="U495" i="1"/>
  <c r="R517" i="3" s="1"/>
  <c r="S517" i="3"/>
  <c r="U477" i="1"/>
  <c r="R499" i="3" s="1"/>
  <c r="S499" i="3"/>
  <c r="U454" i="1"/>
  <c r="S476" i="3"/>
  <c r="U429" i="1"/>
  <c r="S451" i="3"/>
  <c r="U405" i="1"/>
  <c r="S427" i="3"/>
  <c r="U378" i="1"/>
  <c r="R400" i="3" s="1"/>
  <c r="S400" i="3"/>
  <c r="U354" i="1"/>
  <c r="S376" i="3"/>
  <c r="U330" i="1"/>
  <c r="R352" i="3" s="1"/>
  <c r="S352" i="3"/>
  <c r="U297" i="1"/>
  <c r="R319" i="3" s="1"/>
  <c r="S319" i="3"/>
  <c r="U262" i="1"/>
  <c r="S284" i="3"/>
  <c r="U238" i="1"/>
  <c r="S260" i="3"/>
  <c r="U218" i="1"/>
  <c r="S240" i="3"/>
  <c r="U178" i="1"/>
  <c r="S200" i="3"/>
  <c r="U159" i="1"/>
  <c r="S181" i="3"/>
  <c r="U133" i="1"/>
  <c r="S155" i="3"/>
  <c r="U106" i="1"/>
  <c r="S128" i="3"/>
  <c r="U73" i="1"/>
  <c r="S95" i="3"/>
  <c r="U34" i="1"/>
  <c r="S56" i="3"/>
  <c r="S567" i="1"/>
  <c r="N589" i="3" s="1"/>
  <c r="T563" i="1"/>
  <c r="P585" i="3" s="1"/>
  <c r="Q585" i="3"/>
  <c r="T557" i="1"/>
  <c r="P579" i="3" s="1"/>
  <c r="Q579" i="3"/>
  <c r="S551" i="1"/>
  <c r="N573" i="3" s="1"/>
  <c r="O573" i="3"/>
  <c r="S547" i="1"/>
  <c r="N569" i="3" s="1"/>
  <c r="S541" i="1"/>
  <c r="N563" i="3" s="1"/>
  <c r="O563" i="3"/>
  <c r="U536" i="1"/>
  <c r="R558" i="3" s="1"/>
  <c r="S558" i="3"/>
  <c r="U531" i="1"/>
  <c r="R553" i="3" s="1"/>
  <c r="S524" i="1"/>
  <c r="N546" i="3" s="1"/>
  <c r="S519" i="1"/>
  <c r="N541" i="3" s="1"/>
  <c r="O541" i="3"/>
  <c r="U515" i="1"/>
  <c r="R537" i="3" s="1"/>
  <c r="S537" i="3"/>
  <c r="T508" i="1"/>
  <c r="P530" i="3" s="1"/>
  <c r="Q530" i="3"/>
  <c r="T503" i="1"/>
  <c r="P525" i="3" s="1"/>
  <c r="Q525" i="3"/>
  <c r="U499" i="1"/>
  <c r="R521" i="3" s="1"/>
  <c r="S521" i="3"/>
  <c r="T493" i="1"/>
  <c r="P515" i="3" s="1"/>
  <c r="Q515" i="3"/>
  <c r="S490" i="1"/>
  <c r="N512" i="3" s="1"/>
  <c r="O512" i="3"/>
  <c r="U484" i="1"/>
  <c r="R506" i="3" s="1"/>
  <c r="S506" i="3"/>
  <c r="S479" i="1"/>
  <c r="N501" i="3" s="1"/>
  <c r="O501" i="3"/>
  <c r="T475" i="1"/>
  <c r="P497" i="3" s="1"/>
  <c r="Q497" i="3"/>
  <c r="T468" i="1"/>
  <c r="Q490" i="3"/>
  <c r="U460" i="1"/>
  <c r="S482" i="3"/>
  <c r="S455" i="1"/>
  <c r="O477" i="3"/>
  <c r="U451" i="1"/>
  <c r="S473" i="3"/>
  <c r="S445" i="1"/>
  <c r="O467" i="3"/>
  <c r="U440" i="1"/>
  <c r="S462" i="3"/>
  <c r="T436" i="1"/>
  <c r="Q458" i="3"/>
  <c r="S431" i="1"/>
  <c r="O453" i="3"/>
  <c r="S427" i="1"/>
  <c r="O449" i="3"/>
  <c r="S421" i="1"/>
  <c r="O443" i="3"/>
  <c r="U416" i="1"/>
  <c r="S438" i="3"/>
  <c r="U411" i="1"/>
  <c r="S433" i="3"/>
  <c r="T405" i="1"/>
  <c r="Q427" i="3"/>
  <c r="S401" i="1"/>
  <c r="N423" i="3" s="1"/>
  <c r="O423" i="3"/>
  <c r="U396" i="1"/>
  <c r="R418" i="3" s="1"/>
  <c r="S418" i="3"/>
  <c r="S391" i="1"/>
  <c r="O413" i="3"/>
  <c r="T387" i="1"/>
  <c r="Q409" i="3"/>
  <c r="U380" i="1"/>
  <c r="R402" i="3" s="1"/>
  <c r="S402" i="3"/>
  <c r="U376" i="1"/>
  <c r="R398" i="3" s="1"/>
  <c r="S398" i="3"/>
  <c r="T371" i="1"/>
  <c r="Q393" i="3"/>
  <c r="S364" i="1"/>
  <c r="O386" i="3"/>
  <c r="T357" i="1"/>
  <c r="Q379" i="3"/>
  <c r="S351" i="1"/>
  <c r="O373" i="3"/>
  <c r="S347" i="1"/>
  <c r="O369" i="3"/>
  <c r="T339" i="1"/>
  <c r="Q361" i="3"/>
  <c r="S332" i="1"/>
  <c r="O354" i="3"/>
  <c r="S325" i="1"/>
  <c r="O347" i="3"/>
  <c r="U320" i="1"/>
  <c r="S342" i="3"/>
  <c r="T315" i="1"/>
  <c r="Q337" i="3"/>
  <c r="T308" i="1"/>
  <c r="P330" i="3" s="1"/>
  <c r="Q330" i="3"/>
  <c r="S303" i="1"/>
  <c r="N325" i="3" s="1"/>
  <c r="O325" i="3"/>
  <c r="U296" i="1"/>
  <c r="S318" i="3"/>
  <c r="U291" i="1"/>
  <c r="S313" i="3"/>
  <c r="U284" i="1"/>
  <c r="S306" i="3"/>
  <c r="U280" i="1"/>
  <c r="S302" i="3"/>
  <c r="U275" i="1"/>
  <c r="S297" i="3"/>
  <c r="U269" i="1"/>
  <c r="S291" i="3"/>
  <c r="U264" i="1"/>
  <c r="S286" i="3"/>
  <c r="S259" i="1"/>
  <c r="O281" i="3"/>
  <c r="S252" i="1"/>
  <c r="O274" i="3"/>
  <c r="T245" i="1"/>
  <c r="Q267" i="3"/>
  <c r="U240" i="1"/>
  <c r="S262" i="3"/>
  <c r="S235" i="1"/>
  <c r="O257" i="3"/>
  <c r="S228" i="1"/>
  <c r="O250" i="3"/>
  <c r="U221" i="1"/>
  <c r="S243" i="3"/>
  <c r="U216" i="1"/>
  <c r="S238" i="3"/>
  <c r="S211" i="1"/>
  <c r="O233" i="3"/>
  <c r="S204" i="1"/>
  <c r="O226" i="3"/>
  <c r="U196" i="1"/>
  <c r="S218" i="3"/>
  <c r="U192" i="1"/>
  <c r="S214" i="3"/>
  <c r="U187" i="1"/>
  <c r="S209" i="3"/>
  <c r="U182" i="1"/>
  <c r="S204" i="3"/>
  <c r="S179" i="1"/>
  <c r="O201" i="3"/>
  <c r="S172" i="1"/>
  <c r="O194" i="3"/>
  <c r="T165" i="1"/>
  <c r="Q187" i="3"/>
  <c r="U160" i="1"/>
  <c r="S182" i="3"/>
  <c r="T155" i="1"/>
  <c r="Q177" i="3"/>
  <c r="U147" i="1"/>
  <c r="S169" i="3"/>
  <c r="S140" i="1"/>
  <c r="O162" i="3"/>
  <c r="U132" i="1"/>
  <c r="S154" i="3"/>
  <c r="U128" i="1"/>
  <c r="S150" i="3"/>
  <c r="U120" i="1"/>
  <c r="S142" i="3"/>
  <c r="S115" i="1"/>
  <c r="O137" i="3"/>
  <c r="U107" i="1"/>
  <c r="S129" i="3"/>
  <c r="U100" i="1"/>
  <c r="S122" i="3"/>
  <c r="U93" i="1"/>
  <c r="S115" i="3"/>
  <c r="U88" i="1"/>
  <c r="S110" i="3"/>
  <c r="T83" i="1"/>
  <c r="Q105" i="3"/>
  <c r="T76" i="1"/>
  <c r="Q98" i="3"/>
  <c r="T71" i="1"/>
  <c r="Q93" i="3"/>
  <c r="S67" i="1"/>
  <c r="O89" i="3"/>
  <c r="T60" i="1"/>
  <c r="Q82" i="3"/>
  <c r="T54" i="1"/>
  <c r="Q76" i="3"/>
  <c r="S50" i="1"/>
  <c r="O72" i="3"/>
  <c r="T44" i="1"/>
  <c r="Q66" i="3"/>
  <c r="U40" i="1"/>
  <c r="S31" i="1"/>
  <c r="O53" i="3"/>
  <c r="T25" i="1"/>
  <c r="Q47" i="3"/>
  <c r="S15" i="1"/>
  <c r="S11" i="1"/>
  <c r="O33" i="3"/>
  <c r="T5" i="1"/>
  <c r="Q27" i="3"/>
  <c r="T568" i="1"/>
  <c r="P590" i="3" s="1"/>
  <c r="Q590" i="3"/>
  <c r="S520" i="1"/>
  <c r="N542" i="3" s="1"/>
  <c r="O542" i="3"/>
  <c r="S486" i="1"/>
  <c r="N508" i="3" s="1"/>
  <c r="O508" i="3"/>
  <c r="S456" i="1"/>
  <c r="O478" i="3"/>
  <c r="S406" i="1"/>
  <c r="O428" i="3"/>
  <c r="S361" i="1"/>
  <c r="O383" i="3"/>
  <c r="S341" i="1"/>
  <c r="N363" i="3" s="1"/>
  <c r="O363" i="3"/>
  <c r="S310" i="1"/>
  <c r="O332" i="3"/>
  <c r="S277" i="1"/>
  <c r="O299" i="3"/>
  <c r="T232" i="1"/>
  <c r="Q254" i="3"/>
  <c r="S193" i="1"/>
  <c r="O215" i="3"/>
  <c r="S141" i="1"/>
  <c r="O163" i="3"/>
  <c r="S120" i="1"/>
  <c r="O142" i="3"/>
  <c r="S97" i="1"/>
  <c r="O119" i="3"/>
  <c r="S69" i="1"/>
  <c r="O91" i="3"/>
  <c r="T40" i="1"/>
  <c r="Q62" i="3"/>
  <c r="U553" i="1"/>
  <c r="R575" i="3" s="1"/>
  <c r="S575" i="3"/>
  <c r="T534" i="1"/>
  <c r="P556" i="3" s="1"/>
  <c r="Q556" i="3"/>
  <c r="T510" i="1"/>
  <c r="P532" i="3" s="1"/>
  <c r="Q532" i="3"/>
  <c r="U465" i="1"/>
  <c r="S487" i="3"/>
  <c r="U434" i="1"/>
  <c r="S456" i="3"/>
  <c r="U394" i="1"/>
  <c r="S416" i="3"/>
  <c r="T365" i="1"/>
  <c r="Q387" i="3"/>
  <c r="U329" i="1"/>
  <c r="S351" i="3"/>
  <c r="T303" i="1"/>
  <c r="P325" i="3" s="1"/>
  <c r="Q325" i="3"/>
  <c r="T270" i="1"/>
  <c r="Q292" i="3"/>
  <c r="T239" i="1"/>
  <c r="Q261" i="3"/>
  <c r="U201" i="1"/>
  <c r="S223" i="3"/>
  <c r="U165" i="1"/>
  <c r="S187" i="3"/>
  <c r="U135" i="1"/>
  <c r="S157" i="3"/>
  <c r="T111" i="1"/>
  <c r="Q133" i="3"/>
  <c r="U81" i="1"/>
  <c r="S103" i="3"/>
  <c r="U38" i="1"/>
  <c r="S60" i="3"/>
  <c r="T15" i="1"/>
  <c r="Q37" i="3"/>
  <c r="U541" i="1"/>
  <c r="R563" i="3" s="1"/>
  <c r="S563" i="3"/>
  <c r="U511" i="1"/>
  <c r="R533" i="3" s="1"/>
  <c r="S533" i="3"/>
  <c r="U494" i="1"/>
  <c r="R516" i="3" s="1"/>
  <c r="S516" i="3"/>
  <c r="U474" i="1"/>
  <c r="R496" i="3" s="1"/>
  <c r="S496" i="3"/>
  <c r="U450" i="1"/>
  <c r="S472" i="3"/>
  <c r="U423" i="1"/>
  <c r="S445" i="3"/>
  <c r="U402" i="1"/>
  <c r="R424" i="3" s="1"/>
  <c r="S424" i="3"/>
  <c r="U375" i="1"/>
  <c r="R397" i="3" s="1"/>
  <c r="S397" i="3"/>
  <c r="U350" i="1"/>
  <c r="S372" i="3"/>
  <c r="U327" i="1"/>
  <c r="R349" i="3" s="1"/>
  <c r="S349" i="3"/>
  <c r="U290" i="1"/>
  <c r="S312" i="3"/>
  <c r="U258" i="1"/>
  <c r="S280" i="3"/>
  <c r="U234" i="1"/>
  <c r="S256" i="3"/>
  <c r="U214" i="1"/>
  <c r="S236" i="3"/>
  <c r="U177" i="1"/>
  <c r="S199" i="3"/>
  <c r="U157" i="1"/>
  <c r="S179" i="3"/>
  <c r="U130" i="1"/>
  <c r="S152" i="3"/>
  <c r="U95" i="1"/>
  <c r="S117" i="3"/>
  <c r="U70" i="1"/>
  <c r="S92" i="3"/>
  <c r="U31" i="1"/>
  <c r="S53" i="3"/>
  <c r="U26" i="1"/>
  <c r="S48" i="3"/>
  <c r="S564" i="1"/>
  <c r="N586" i="3" s="1"/>
  <c r="O586" i="3"/>
  <c r="S294" i="1"/>
  <c r="O316" i="3"/>
  <c r="T548" i="1"/>
  <c r="P570" i="3" s="1"/>
  <c r="Q570" i="3"/>
  <c r="S539" i="1"/>
  <c r="N561" i="3" s="1"/>
  <c r="O561" i="3"/>
  <c r="S523" i="1"/>
  <c r="N545" i="3" s="1"/>
  <c r="O545" i="3"/>
  <c r="U504" i="1"/>
  <c r="R526" i="3" s="1"/>
  <c r="S526" i="3"/>
  <c r="S495" i="1"/>
  <c r="N517" i="3" s="1"/>
  <c r="O517" i="3"/>
  <c r="U481" i="1"/>
  <c r="R503" i="3" s="1"/>
  <c r="S503" i="3"/>
  <c r="S469" i="1"/>
  <c r="N491" i="3" s="1"/>
  <c r="O491" i="3"/>
  <c r="U456" i="1"/>
  <c r="S478" i="3"/>
  <c r="S447" i="1"/>
  <c r="O469" i="3"/>
  <c r="S437" i="1"/>
  <c r="O459" i="3"/>
  <c r="T422" i="1"/>
  <c r="P444" i="3" s="1"/>
  <c r="Q444" i="3"/>
  <c r="S407" i="1"/>
  <c r="O429" i="3"/>
  <c r="S393" i="1"/>
  <c r="O415" i="3"/>
  <c r="T381" i="1"/>
  <c r="Q403" i="3"/>
  <c r="U364" i="1"/>
  <c r="S386" i="3"/>
  <c r="S355" i="1"/>
  <c r="N377" i="3" s="1"/>
  <c r="O377" i="3"/>
  <c r="U332" i="1"/>
  <c r="S354" i="3"/>
  <c r="S323" i="1"/>
  <c r="O345" i="3"/>
  <c r="T299" i="1"/>
  <c r="Q321" i="3"/>
  <c r="U286" i="1"/>
  <c r="S308" i="3"/>
  <c r="S272" i="1"/>
  <c r="O294" i="3"/>
  <c r="U252" i="1"/>
  <c r="S274" i="3"/>
  <c r="T243" i="1"/>
  <c r="Q265" i="3"/>
  <c r="S223" i="1"/>
  <c r="O245" i="3"/>
  <c r="T199" i="1"/>
  <c r="Q221" i="3"/>
  <c r="U179" i="1"/>
  <c r="S201" i="3"/>
  <c r="T163" i="1"/>
  <c r="Q185" i="3"/>
  <c r="U140" i="1"/>
  <c r="S162" i="3"/>
  <c r="T123" i="1"/>
  <c r="Q145" i="3"/>
  <c r="U102" i="1"/>
  <c r="S124" i="3"/>
  <c r="T77" i="1"/>
  <c r="Q99" i="3"/>
  <c r="S63" i="1"/>
  <c r="O85" i="3"/>
  <c r="S46" i="1"/>
  <c r="O68" i="3"/>
  <c r="S33" i="1"/>
  <c r="O55" i="3"/>
  <c r="U16" i="1"/>
  <c r="S38" i="3"/>
  <c r="S529" i="1"/>
  <c r="N551" i="3" s="1"/>
  <c r="O551" i="3"/>
  <c r="S365" i="1"/>
  <c r="O387" i="3"/>
  <c r="S281" i="1"/>
  <c r="O303" i="3"/>
  <c r="T125" i="1"/>
  <c r="Q147" i="3"/>
  <c r="S53" i="1"/>
  <c r="O75" i="3"/>
  <c r="T559" i="1"/>
  <c r="P581" i="3" s="1"/>
  <c r="Q581" i="3"/>
  <c r="U473" i="1"/>
  <c r="S495" i="3"/>
  <c r="T374" i="1"/>
  <c r="P396" i="3" s="1"/>
  <c r="Q396" i="3"/>
  <c r="T309" i="1"/>
  <c r="P331" i="3" s="1"/>
  <c r="Q331" i="3"/>
  <c r="U210" i="1"/>
  <c r="S232" i="3"/>
  <c r="T121" i="1"/>
  <c r="Q143" i="3"/>
  <c r="U45" i="1"/>
  <c r="S67" i="3"/>
  <c r="U546" i="1"/>
  <c r="R568" i="3" s="1"/>
  <c r="S568" i="3"/>
  <c r="U457" i="1"/>
  <c r="S479" i="3"/>
  <c r="U381" i="1"/>
  <c r="S403" i="3"/>
  <c r="U334" i="1"/>
  <c r="S356" i="3"/>
  <c r="U222" i="1"/>
  <c r="S244" i="3"/>
  <c r="U74" i="1"/>
  <c r="S96" i="3"/>
  <c r="U563" i="1"/>
  <c r="R585" i="3" s="1"/>
  <c r="S585" i="3"/>
  <c r="U552" i="1"/>
  <c r="R574" i="3" s="1"/>
  <c r="S574" i="3"/>
  <c r="S537" i="1"/>
  <c r="N559" i="3" s="1"/>
  <c r="O559" i="3"/>
  <c r="S516" i="1"/>
  <c r="N538" i="3" s="1"/>
  <c r="O538" i="3"/>
  <c r="S500" i="1"/>
  <c r="N522" i="3" s="1"/>
  <c r="O522" i="3"/>
  <c r="S485" i="1"/>
  <c r="N507" i="3" s="1"/>
  <c r="O507" i="3"/>
  <c r="U468" i="1"/>
  <c r="S490" i="3"/>
  <c r="T445" i="1"/>
  <c r="Q467" i="3"/>
  <c r="T427" i="1"/>
  <c r="Q449" i="3"/>
  <c r="T406" i="1"/>
  <c r="Q428" i="3"/>
  <c r="U392" i="1"/>
  <c r="R414" i="3" s="1"/>
  <c r="S414" i="3"/>
  <c r="U371" i="1"/>
  <c r="S393" i="3"/>
  <c r="U352" i="1"/>
  <c r="R374" i="3" s="1"/>
  <c r="S374" i="3"/>
  <c r="T332" i="1"/>
  <c r="Q354" i="3"/>
  <c r="U315" i="1"/>
  <c r="S337" i="3"/>
  <c r="S299" i="1"/>
  <c r="O321" i="3"/>
  <c r="T281" i="1"/>
  <c r="Q303" i="3"/>
  <c r="S267" i="1"/>
  <c r="O289" i="3"/>
  <c r="U245" i="1"/>
  <c r="S267" i="3"/>
  <c r="S222" i="1"/>
  <c r="O244" i="3"/>
  <c r="T204" i="1"/>
  <c r="Q226" i="3"/>
  <c r="S188" i="1"/>
  <c r="O210" i="3"/>
  <c r="T172" i="1"/>
  <c r="Q194" i="3"/>
  <c r="U155" i="1"/>
  <c r="S177" i="3"/>
  <c r="T140" i="1"/>
  <c r="Q162" i="3"/>
  <c r="S123" i="1"/>
  <c r="O145" i="3"/>
  <c r="S95" i="1"/>
  <c r="O117" i="3"/>
  <c r="U83" i="1"/>
  <c r="S105" i="3"/>
  <c r="T67" i="1"/>
  <c r="Q89" i="3"/>
  <c r="S51" i="1"/>
  <c r="O73" i="3"/>
  <c r="U25" i="1"/>
  <c r="S47" i="3"/>
  <c r="T11" i="1"/>
  <c r="Q33" i="3"/>
  <c r="S563" i="1"/>
  <c r="N585" i="3" s="1"/>
  <c r="O585" i="3"/>
  <c r="U547" i="1"/>
  <c r="R569" i="3" s="1"/>
  <c r="S569" i="3"/>
  <c r="S535" i="1"/>
  <c r="N557" i="3" s="1"/>
  <c r="O557" i="3"/>
  <c r="S503" i="1"/>
  <c r="N525" i="3" s="1"/>
  <c r="O525" i="3"/>
  <c r="S493" i="1"/>
  <c r="N515" i="3" s="1"/>
  <c r="O515" i="3"/>
  <c r="T478" i="1"/>
  <c r="P500" i="3" s="1"/>
  <c r="Q500" i="3"/>
  <c r="S468" i="1"/>
  <c r="O490" i="3"/>
  <c r="S454" i="1"/>
  <c r="O476" i="3"/>
  <c r="U444" i="1"/>
  <c r="S466" i="3"/>
  <c r="S436" i="1"/>
  <c r="O458" i="3"/>
  <c r="U424" i="1"/>
  <c r="S446" i="3"/>
  <c r="T411" i="1"/>
  <c r="Q433" i="3"/>
  <c r="S405" i="1"/>
  <c r="O427" i="3"/>
  <c r="S390" i="1"/>
  <c r="O412" i="3"/>
  <c r="T380" i="1"/>
  <c r="P402" i="3" s="1"/>
  <c r="Q402" i="3"/>
  <c r="S371" i="1"/>
  <c r="O393" i="3"/>
  <c r="U349" i="1"/>
  <c r="S371" i="3"/>
  <c r="S339" i="1"/>
  <c r="O361" i="3"/>
  <c r="U324" i="1"/>
  <c r="S346" i="3"/>
  <c r="S308" i="1"/>
  <c r="N330" i="3" s="1"/>
  <c r="O330" i="3"/>
  <c r="S295" i="1"/>
  <c r="O317" i="3"/>
  <c r="T284" i="1"/>
  <c r="Q306" i="3"/>
  <c r="S269" i="1"/>
  <c r="O291" i="3"/>
  <c r="U257" i="1"/>
  <c r="S279" i="3"/>
  <c r="S245" i="1"/>
  <c r="O267" i="3"/>
  <c r="U227" i="1"/>
  <c r="S249" i="3"/>
  <c r="U208" i="1"/>
  <c r="S230" i="3"/>
  <c r="T191" i="1"/>
  <c r="Q213" i="3"/>
  <c r="U176" i="1"/>
  <c r="S198" i="3"/>
  <c r="S160" i="1"/>
  <c r="O182" i="3"/>
  <c r="U139" i="1"/>
  <c r="S161" i="3"/>
  <c r="S127" i="1"/>
  <c r="O149" i="3"/>
  <c r="U113" i="1"/>
  <c r="S135" i="3"/>
  <c r="T100" i="1"/>
  <c r="Q122" i="3"/>
  <c r="S87" i="1"/>
  <c r="O109" i="3"/>
  <c r="S83" i="1"/>
  <c r="O105" i="3"/>
  <c r="T65" i="1"/>
  <c r="Q87" i="3"/>
  <c r="S60" i="1"/>
  <c r="O82" i="3"/>
  <c r="U49" i="1"/>
  <c r="S71" i="3"/>
  <c r="S44" i="1"/>
  <c r="O66" i="3"/>
  <c r="U35" i="1"/>
  <c r="S57" i="3"/>
  <c r="S25" i="1"/>
  <c r="O47" i="3"/>
  <c r="U9" i="1"/>
  <c r="S31" i="3"/>
  <c r="S5" i="1"/>
  <c r="O27" i="3"/>
  <c r="S566" i="1"/>
  <c r="N588" i="3" s="1"/>
  <c r="O588" i="3"/>
  <c r="S480" i="1"/>
  <c r="N502" i="3" s="1"/>
  <c r="O502" i="3"/>
  <c r="T398" i="1"/>
  <c r="Q420" i="3"/>
  <c r="S337" i="1"/>
  <c r="O359" i="3"/>
  <c r="S273" i="1"/>
  <c r="O295" i="3"/>
  <c r="S182" i="1"/>
  <c r="O204" i="3"/>
  <c r="S118" i="1"/>
  <c r="O140" i="3"/>
  <c r="S96" i="1"/>
  <c r="O118" i="3"/>
  <c r="S24" i="1"/>
  <c r="O46" i="3"/>
  <c r="T569" i="1"/>
  <c r="P591" i="3" s="1"/>
  <c r="Q591" i="3"/>
  <c r="T551" i="1"/>
  <c r="P573" i="3" s="1"/>
  <c r="Q573" i="3"/>
  <c r="T533" i="1"/>
  <c r="P555" i="3" s="1"/>
  <c r="Q555" i="3"/>
  <c r="T509" i="1"/>
  <c r="P531" i="3" s="1"/>
  <c r="Q531" i="3"/>
  <c r="T463" i="1"/>
  <c r="P485" i="3" s="1"/>
  <c r="Q485" i="3"/>
  <c r="U433" i="1"/>
  <c r="S455" i="3"/>
  <c r="T393" i="1"/>
  <c r="Q415" i="3"/>
  <c r="U362" i="1"/>
  <c r="R384" i="3" s="1"/>
  <c r="S384" i="3"/>
  <c r="T327" i="1"/>
  <c r="P349" i="3" s="1"/>
  <c r="Q349" i="3"/>
  <c r="U301" i="1"/>
  <c r="S323" i="3"/>
  <c r="T269" i="1"/>
  <c r="Q291" i="3"/>
  <c r="T226" i="1"/>
  <c r="Q248" i="3"/>
  <c r="T197" i="1"/>
  <c r="Q219" i="3"/>
  <c r="T159" i="1"/>
  <c r="Q181" i="3"/>
  <c r="U134" i="1"/>
  <c r="S156" i="3"/>
  <c r="U110" i="1"/>
  <c r="S132" i="3"/>
  <c r="U71" i="1"/>
  <c r="S93" i="3"/>
  <c r="U37" i="1"/>
  <c r="S59" i="3"/>
  <c r="U14" i="1"/>
  <c r="S36" i="3"/>
  <c r="U570" i="1"/>
  <c r="R592" i="3" s="1"/>
  <c r="S592" i="3"/>
  <c r="U538" i="1"/>
  <c r="R560" i="3" s="1"/>
  <c r="S560" i="3"/>
  <c r="U509" i="1"/>
  <c r="R531" i="3" s="1"/>
  <c r="S531" i="3"/>
  <c r="U490" i="1"/>
  <c r="R512" i="3" s="1"/>
  <c r="S512" i="3"/>
  <c r="U471" i="1"/>
  <c r="S493" i="3"/>
  <c r="U449" i="1"/>
  <c r="S471" i="3"/>
  <c r="U421" i="1"/>
  <c r="S443" i="3"/>
  <c r="U401" i="1"/>
  <c r="R423" i="3" s="1"/>
  <c r="S423" i="3"/>
  <c r="U370" i="1"/>
  <c r="S392" i="3"/>
  <c r="U346" i="1"/>
  <c r="S368" i="3"/>
  <c r="U325" i="1"/>
  <c r="S347" i="3"/>
  <c r="U289" i="1"/>
  <c r="S311" i="3"/>
  <c r="U255" i="1"/>
  <c r="S277" i="3"/>
  <c r="U233" i="1"/>
  <c r="S255" i="3"/>
  <c r="U202" i="1"/>
  <c r="S224" i="3"/>
  <c r="U175" i="1"/>
  <c r="S197" i="3"/>
  <c r="U150" i="1"/>
  <c r="S172" i="3"/>
  <c r="U129" i="1"/>
  <c r="S151" i="3"/>
  <c r="U66" i="1"/>
  <c r="S88" i="3"/>
  <c r="U565" i="1"/>
  <c r="R587" i="3" s="1"/>
  <c r="S587" i="3"/>
  <c r="U560" i="1"/>
  <c r="R582" i="3" s="1"/>
  <c r="S582" i="3"/>
  <c r="T556" i="1"/>
  <c r="P578" i="3" s="1"/>
  <c r="Q578" i="3"/>
  <c r="T547" i="1"/>
  <c r="P569" i="3" s="1"/>
  <c r="Q569" i="3"/>
  <c r="T540" i="1"/>
  <c r="P562" i="3" s="1"/>
  <c r="Q562" i="3"/>
  <c r="S534" i="1"/>
  <c r="N556" i="3" s="1"/>
  <c r="O556" i="3"/>
  <c r="T531" i="1"/>
  <c r="P553" i="3" s="1"/>
  <c r="Q553" i="3"/>
  <c r="T524" i="1"/>
  <c r="P546" i="3" s="1"/>
  <c r="Q546" i="3"/>
  <c r="U517" i="1"/>
  <c r="R539" i="3" s="1"/>
  <c r="S539" i="3"/>
  <c r="S515" i="1"/>
  <c r="N537" i="3" s="1"/>
  <c r="O537" i="3"/>
  <c r="S502" i="1"/>
  <c r="N524" i="3" s="1"/>
  <c r="O524" i="3"/>
  <c r="S499" i="1"/>
  <c r="N521" i="3" s="1"/>
  <c r="O521" i="3"/>
  <c r="U492" i="1"/>
  <c r="R514" i="3" s="1"/>
  <c r="S514" i="3"/>
  <c r="S488" i="1"/>
  <c r="N510" i="3" s="1"/>
  <c r="O510" i="3"/>
  <c r="S484" i="1"/>
  <c r="N506" i="3" s="1"/>
  <c r="O506" i="3"/>
  <c r="T477" i="1"/>
  <c r="Q499" i="3"/>
  <c r="U472" i="1"/>
  <c r="S494" i="3"/>
  <c r="U467" i="1"/>
  <c r="S489" i="3"/>
  <c r="U453" i="1"/>
  <c r="S475" i="3"/>
  <c r="S451" i="1"/>
  <c r="O473" i="3"/>
  <c r="T444" i="1"/>
  <c r="Q466" i="3"/>
  <c r="S440" i="1"/>
  <c r="O462" i="3"/>
  <c r="U435" i="1"/>
  <c r="S457" i="3"/>
  <c r="S429" i="1"/>
  <c r="O451" i="3"/>
  <c r="T424" i="1"/>
  <c r="Q446" i="3"/>
  <c r="T420" i="1"/>
  <c r="Q442" i="3"/>
  <c r="S415" i="1"/>
  <c r="O437" i="3"/>
  <c r="S411" i="1"/>
  <c r="O433" i="3"/>
  <c r="U404" i="1"/>
  <c r="S426" i="3"/>
  <c r="T399" i="1"/>
  <c r="P421" i="3" s="1"/>
  <c r="Q421" i="3"/>
  <c r="S396" i="1"/>
  <c r="N418" i="3" s="1"/>
  <c r="O418" i="3"/>
  <c r="U389" i="1"/>
  <c r="S411" i="3"/>
  <c r="U384" i="1"/>
  <c r="R406" i="3" s="1"/>
  <c r="S406" i="3"/>
  <c r="S380" i="1"/>
  <c r="N402" i="3" s="1"/>
  <c r="O402" i="3"/>
  <c r="S374" i="1"/>
  <c r="N396" i="3" s="1"/>
  <c r="O396" i="3"/>
  <c r="U368" i="1"/>
  <c r="S390" i="3"/>
  <c r="T363" i="1"/>
  <c r="P385" i="3" s="1"/>
  <c r="Q385" i="3"/>
  <c r="T356" i="1"/>
  <c r="Q378" i="3"/>
  <c r="T349" i="1"/>
  <c r="Q371" i="3"/>
  <c r="T343" i="1"/>
  <c r="P365" i="3" s="1"/>
  <c r="Q365" i="3"/>
  <c r="U336" i="1"/>
  <c r="S358" i="3"/>
  <c r="T331" i="1"/>
  <c r="Q353" i="3"/>
  <c r="T324" i="1"/>
  <c r="Q346" i="3"/>
  <c r="S319" i="1"/>
  <c r="O341" i="3"/>
  <c r="U314" i="1"/>
  <c r="S336" i="3"/>
  <c r="U307" i="1"/>
  <c r="R329" i="3" s="1"/>
  <c r="S329" i="3"/>
  <c r="U300" i="1"/>
  <c r="S322" i="3"/>
  <c r="S284" i="1"/>
  <c r="O306" i="3"/>
  <c r="S275" i="1"/>
  <c r="O297" i="3"/>
  <c r="S261" i="1"/>
  <c r="O283" i="3"/>
  <c r="T251" i="1"/>
  <c r="Q273" i="3"/>
  <c r="S232" i="1"/>
  <c r="O254" i="3"/>
  <c r="U220" i="1"/>
  <c r="S242" i="3"/>
  <c r="S207" i="1"/>
  <c r="O229" i="3"/>
  <c r="S191" i="1"/>
  <c r="O213" i="3"/>
  <c r="S187" i="1"/>
  <c r="O209" i="3"/>
  <c r="T171" i="1"/>
  <c r="Q193" i="3"/>
  <c r="U164" i="1"/>
  <c r="S186" i="3"/>
  <c r="S147" i="1"/>
  <c r="O169" i="3"/>
  <c r="U124" i="1"/>
  <c r="S146" i="3"/>
  <c r="S119" i="1"/>
  <c r="O141" i="3"/>
  <c r="S100" i="1"/>
  <c r="O122" i="3"/>
  <c r="U86" i="1"/>
  <c r="S108" i="3"/>
  <c r="T70" i="1"/>
  <c r="Q92" i="3"/>
  <c r="S65" i="1"/>
  <c r="O87" i="3"/>
  <c r="S39" i="1"/>
  <c r="O61" i="3"/>
  <c r="U24" i="1"/>
  <c r="S46" i="3"/>
  <c r="T14" i="1"/>
  <c r="Q36" i="3"/>
  <c r="S514" i="1"/>
  <c r="N536" i="3" s="1"/>
  <c r="O536" i="3"/>
  <c r="S389" i="1"/>
  <c r="O411" i="3"/>
  <c r="S334" i="1"/>
  <c r="O356" i="3"/>
  <c r="S224" i="1"/>
  <c r="O246" i="3"/>
  <c r="S117" i="1"/>
  <c r="O139" i="3"/>
  <c r="S62" i="1"/>
  <c r="O84" i="3"/>
  <c r="T567" i="1"/>
  <c r="P589" i="3" s="1"/>
  <c r="Q589" i="3"/>
  <c r="T501" i="1"/>
  <c r="P523" i="3" s="1"/>
  <c r="Q523" i="3"/>
  <c r="U361" i="1"/>
  <c r="S383" i="3"/>
  <c r="U265" i="1"/>
  <c r="S287" i="3"/>
  <c r="U154" i="1"/>
  <c r="S176" i="3"/>
  <c r="T31" i="1"/>
  <c r="Q53" i="3"/>
  <c r="U535" i="1"/>
  <c r="R557" i="3" s="1"/>
  <c r="S557" i="3"/>
  <c r="U446" i="1"/>
  <c r="S468" i="3"/>
  <c r="U345" i="1"/>
  <c r="R367" i="3" s="1"/>
  <c r="S367" i="3"/>
  <c r="U65" i="1"/>
  <c r="S87" i="3"/>
  <c r="S565" i="1"/>
  <c r="N587" i="3" s="1"/>
  <c r="O587" i="3"/>
  <c r="T560" i="1"/>
  <c r="P582" i="3" s="1"/>
  <c r="Q582" i="3"/>
  <c r="S556" i="1"/>
  <c r="N578" i="3" s="1"/>
  <c r="O578" i="3"/>
  <c r="S540" i="1"/>
  <c r="N562" i="3" s="1"/>
  <c r="O562" i="3"/>
  <c r="U533" i="1"/>
  <c r="R555" i="3" s="1"/>
  <c r="S555" i="3"/>
  <c r="S531" i="1"/>
  <c r="N553" i="3" s="1"/>
  <c r="O553" i="3"/>
  <c r="T517" i="1"/>
  <c r="P539" i="3" s="1"/>
  <c r="Q539" i="3"/>
  <c r="U512" i="1"/>
  <c r="R534" i="3" s="1"/>
  <c r="S534" i="3"/>
  <c r="U501" i="1"/>
  <c r="R523" i="3" s="1"/>
  <c r="S523" i="3"/>
  <c r="U496" i="1"/>
  <c r="R518" i="3" s="1"/>
  <c r="S518" i="3"/>
  <c r="T492" i="1"/>
  <c r="P514" i="3" s="1"/>
  <c r="Q514" i="3"/>
  <c r="S487" i="1"/>
  <c r="N509" i="3" s="1"/>
  <c r="O509" i="3"/>
  <c r="U483" i="1"/>
  <c r="R505" i="3" s="1"/>
  <c r="S505" i="3"/>
  <c r="S477" i="1"/>
  <c r="N499" i="3" s="1"/>
  <c r="O499" i="3"/>
  <c r="T471" i="1"/>
  <c r="Q493" i="3"/>
  <c r="T467" i="1"/>
  <c r="Q489" i="3"/>
  <c r="U459" i="1"/>
  <c r="S481" i="3"/>
  <c r="T453" i="1"/>
  <c r="Q475" i="3"/>
  <c r="U448" i="1"/>
  <c r="S470" i="3"/>
  <c r="S444" i="1"/>
  <c r="O466" i="3"/>
  <c r="S439" i="1"/>
  <c r="O461" i="3"/>
  <c r="T435" i="1"/>
  <c r="Q457" i="3"/>
  <c r="U428" i="1"/>
  <c r="S450" i="3"/>
  <c r="S424" i="1"/>
  <c r="O446" i="3"/>
  <c r="S420" i="1"/>
  <c r="O442" i="3"/>
  <c r="S414" i="1"/>
  <c r="O436" i="3"/>
  <c r="T409" i="1"/>
  <c r="Q431" i="3"/>
  <c r="T404" i="1"/>
  <c r="Q426" i="3"/>
  <c r="S399" i="1"/>
  <c r="N421" i="3" s="1"/>
  <c r="O421" i="3"/>
  <c r="U395" i="1"/>
  <c r="S417" i="3"/>
  <c r="T389" i="1"/>
  <c r="Q411" i="3"/>
  <c r="T384" i="1"/>
  <c r="P406" i="3" s="1"/>
  <c r="Q406" i="3"/>
  <c r="U379" i="1"/>
  <c r="R401" i="3" s="1"/>
  <c r="S401" i="3"/>
  <c r="U373" i="1"/>
  <c r="R395" i="3" s="1"/>
  <c r="S395" i="3"/>
  <c r="T367" i="1"/>
  <c r="P389" i="3" s="1"/>
  <c r="Q389" i="3"/>
  <c r="S363" i="1"/>
  <c r="N385" i="3" s="1"/>
  <c r="O385" i="3"/>
  <c r="S356" i="1"/>
  <c r="O378" i="3"/>
  <c r="U348" i="1"/>
  <c r="S370" i="3"/>
  <c r="S343" i="1"/>
  <c r="N365" i="3" s="1"/>
  <c r="O365" i="3"/>
  <c r="S335" i="1"/>
  <c r="N357" i="3" s="1"/>
  <c r="O357" i="3"/>
  <c r="S331" i="1"/>
  <c r="O353" i="3"/>
  <c r="S324" i="1"/>
  <c r="O346" i="3"/>
  <c r="S316" i="1"/>
  <c r="U312" i="1"/>
  <c r="S334" i="3"/>
  <c r="T307" i="1"/>
  <c r="Q329" i="3"/>
  <c r="T300" i="1"/>
  <c r="Q322" i="3"/>
  <c r="U293" i="1"/>
  <c r="S315" i="3"/>
  <c r="U288" i="1"/>
  <c r="S310" i="3"/>
  <c r="U283" i="1"/>
  <c r="S305" i="3"/>
  <c r="S278" i="1"/>
  <c r="O300" i="3"/>
  <c r="U273" i="1"/>
  <c r="S295" i="3"/>
  <c r="T268" i="1"/>
  <c r="Q290" i="3"/>
  <c r="U260" i="1"/>
  <c r="S282" i="3"/>
  <c r="U256" i="1"/>
  <c r="S278" i="3"/>
  <c r="S251" i="1"/>
  <c r="O273" i="3"/>
  <c r="T244" i="1"/>
  <c r="Q266" i="3"/>
  <c r="U236" i="1"/>
  <c r="S258" i="3"/>
  <c r="S231" i="1"/>
  <c r="O253" i="3"/>
  <c r="S227" i="1"/>
  <c r="O249" i="3"/>
  <c r="T220" i="1"/>
  <c r="Q242" i="3"/>
  <c r="U212" i="1"/>
  <c r="S234" i="3"/>
  <c r="U206" i="1"/>
  <c r="S228" i="3"/>
  <c r="S203" i="1"/>
  <c r="O225" i="3"/>
  <c r="U195" i="1"/>
  <c r="S217" i="3"/>
  <c r="S190" i="1"/>
  <c r="O212" i="3"/>
  <c r="U185" i="1"/>
  <c r="S207" i="3"/>
  <c r="U180" i="1"/>
  <c r="S202" i="3"/>
  <c r="S175" i="1"/>
  <c r="O197" i="3"/>
  <c r="S171" i="1"/>
  <c r="O193" i="3"/>
  <c r="T164" i="1"/>
  <c r="Q186" i="3"/>
  <c r="U158" i="1"/>
  <c r="S180" i="3"/>
  <c r="U152" i="1"/>
  <c r="S174" i="3"/>
  <c r="U144" i="1"/>
  <c r="S166" i="3"/>
  <c r="S139" i="1"/>
  <c r="O161" i="3"/>
  <c r="U131" i="1"/>
  <c r="S153" i="3"/>
  <c r="T124" i="1"/>
  <c r="Q146" i="3"/>
  <c r="U116" i="1"/>
  <c r="S138" i="3"/>
  <c r="U112" i="1"/>
  <c r="S134" i="3"/>
  <c r="U105" i="1"/>
  <c r="S127" i="3"/>
  <c r="U99" i="1"/>
  <c r="S121" i="3"/>
  <c r="S92" i="1"/>
  <c r="O114" i="3"/>
  <c r="S86" i="1"/>
  <c r="O108" i="3"/>
  <c r="U80" i="1"/>
  <c r="S102" i="3"/>
  <c r="T75" i="1"/>
  <c r="Q97" i="3"/>
  <c r="U68" i="1"/>
  <c r="S90" i="3"/>
  <c r="U64" i="1"/>
  <c r="S86" i="3"/>
  <c r="T59" i="1"/>
  <c r="Q81" i="3"/>
  <c r="T52" i="1"/>
  <c r="Q74" i="3"/>
  <c r="U48" i="1"/>
  <c r="S70" i="3"/>
  <c r="U43" i="1"/>
  <c r="S65" i="3"/>
  <c r="T37" i="1"/>
  <c r="Q59" i="3"/>
  <c r="S28" i="1"/>
  <c r="O50" i="3"/>
  <c r="S23" i="1"/>
  <c r="O45" i="3"/>
  <c r="U12" i="1"/>
  <c r="S34" i="3"/>
  <c r="S9" i="1"/>
  <c r="O31" i="3"/>
  <c r="T4" i="1"/>
  <c r="Q26" i="3"/>
  <c r="S544" i="1"/>
  <c r="N566" i="3" s="1"/>
  <c r="O566" i="3"/>
  <c r="S512" i="1"/>
  <c r="N534" i="3" s="1"/>
  <c r="O534" i="3"/>
  <c r="T472" i="1"/>
  <c r="Q494" i="3"/>
  <c r="S434" i="1"/>
  <c r="O456" i="3"/>
  <c r="S384" i="1"/>
  <c r="N406" i="3" s="1"/>
  <c r="O406" i="3"/>
  <c r="S350" i="1"/>
  <c r="O372" i="3"/>
  <c r="S329" i="1"/>
  <c r="O351" i="3"/>
  <c r="T296" i="1"/>
  <c r="Q318" i="3"/>
  <c r="S265" i="1"/>
  <c r="O287" i="3"/>
  <c r="S216" i="1"/>
  <c r="O238" i="3"/>
  <c r="S161" i="1"/>
  <c r="O183" i="3"/>
  <c r="S134" i="1"/>
  <c r="O156" i="3"/>
  <c r="S114" i="1"/>
  <c r="O136" i="3"/>
  <c r="S89" i="1"/>
  <c r="O111" i="3"/>
  <c r="S61" i="1"/>
  <c r="O83" i="3"/>
  <c r="S17" i="1"/>
  <c r="O39" i="3"/>
  <c r="U566" i="1"/>
  <c r="R588" i="3" s="1"/>
  <c r="S588" i="3"/>
  <c r="T549" i="1"/>
  <c r="P571" i="3" s="1"/>
  <c r="Q571" i="3"/>
  <c r="T529" i="1"/>
  <c r="P551" i="3" s="1"/>
  <c r="Q551" i="3"/>
  <c r="U497" i="1"/>
  <c r="R519" i="3" s="1"/>
  <c r="S519" i="3"/>
  <c r="U455" i="1"/>
  <c r="S477" i="3"/>
  <c r="U425" i="1"/>
  <c r="S447" i="3"/>
  <c r="T390" i="1"/>
  <c r="Q412" i="3"/>
  <c r="U353" i="1"/>
  <c r="S375" i="3"/>
  <c r="U318" i="1"/>
  <c r="S340" i="3"/>
  <c r="U294" i="1"/>
  <c r="S316" i="3"/>
  <c r="T263" i="1"/>
  <c r="Q285" i="3"/>
  <c r="T221" i="1"/>
  <c r="Q243" i="3"/>
  <c r="T190" i="1"/>
  <c r="Q212" i="3"/>
  <c r="T153" i="1"/>
  <c r="Q175" i="3"/>
  <c r="U127" i="1"/>
  <c r="S149" i="3"/>
  <c r="U98" i="1"/>
  <c r="S120" i="3"/>
  <c r="U62" i="1"/>
  <c r="S84" i="3"/>
  <c r="U30" i="1"/>
  <c r="S52" i="3"/>
  <c r="T7" i="1"/>
  <c r="Q29" i="3"/>
  <c r="U559" i="1"/>
  <c r="R581" i="3" s="1"/>
  <c r="S581" i="3"/>
  <c r="U527" i="1"/>
  <c r="R549" i="3" s="1"/>
  <c r="S549" i="3"/>
  <c r="U505" i="1"/>
  <c r="R527" i="3" s="1"/>
  <c r="S527" i="3"/>
  <c r="U485" i="1"/>
  <c r="R507" i="3" s="1"/>
  <c r="S507" i="3"/>
  <c r="U466" i="1"/>
  <c r="S488" i="3"/>
  <c r="U442" i="1"/>
  <c r="S464" i="3"/>
  <c r="U415" i="1"/>
  <c r="S437" i="3"/>
  <c r="U398" i="1"/>
  <c r="S420" i="3"/>
  <c r="U367" i="1"/>
  <c r="R389" i="3" s="1"/>
  <c r="S389" i="3"/>
  <c r="U343" i="1"/>
  <c r="R365" i="3" s="1"/>
  <c r="S365" i="3"/>
  <c r="U306" i="1"/>
  <c r="R328" i="3" s="1"/>
  <c r="S328" i="3"/>
  <c r="U274" i="1"/>
  <c r="S296" i="3"/>
  <c r="U250" i="1"/>
  <c r="S272" i="3"/>
  <c r="U230" i="1"/>
  <c r="S252" i="3"/>
  <c r="U198" i="1"/>
  <c r="S220" i="3"/>
  <c r="U170" i="1"/>
  <c r="S192" i="3"/>
  <c r="U143" i="1"/>
  <c r="S165" i="3"/>
  <c r="U125" i="1"/>
  <c r="S147" i="3"/>
  <c r="U79" i="1"/>
  <c r="S101" i="3"/>
  <c r="U58" i="1"/>
  <c r="S80" i="3"/>
  <c r="U22" i="1"/>
  <c r="S44" i="3"/>
  <c r="S558" i="1"/>
  <c r="N580" i="3" s="1"/>
  <c r="O580" i="3"/>
  <c r="S542" i="1"/>
  <c r="N564" i="3" s="1"/>
  <c r="O564" i="3"/>
  <c r="S527" i="1"/>
  <c r="N549" i="3" s="1"/>
  <c r="O549" i="3"/>
  <c r="S509" i="1"/>
  <c r="N531" i="3" s="1"/>
  <c r="O531" i="3"/>
  <c r="T485" i="1"/>
  <c r="P507" i="3" s="1"/>
  <c r="Q507" i="3"/>
  <c r="S463" i="1"/>
  <c r="N485" i="3" s="1"/>
  <c r="O485" i="3"/>
  <c r="T443" i="1"/>
  <c r="Q465" i="3"/>
  <c r="U427" i="1"/>
  <c r="S449" i="3"/>
  <c r="S419" i="1"/>
  <c r="O441" i="3"/>
  <c r="T403" i="1"/>
  <c r="Q425" i="3"/>
  <c r="S388" i="1"/>
  <c r="O410" i="3"/>
  <c r="S372" i="1"/>
  <c r="O394" i="3"/>
  <c r="U347" i="1"/>
  <c r="S369" i="3"/>
  <c r="S327" i="1"/>
  <c r="N349" i="3" s="1"/>
  <c r="O349" i="3"/>
  <c r="U309" i="1"/>
  <c r="R331" i="3" s="1"/>
  <c r="S331" i="3"/>
  <c r="U281" i="1"/>
  <c r="S303" i="3"/>
  <c r="U259" i="1"/>
  <c r="S281" i="3"/>
  <c r="U235" i="1"/>
  <c r="S257" i="3"/>
  <c r="U211" i="1"/>
  <c r="S233" i="3"/>
  <c r="U193" i="1"/>
  <c r="S215" i="3"/>
  <c r="U172" i="1"/>
  <c r="S194" i="3"/>
  <c r="T148" i="1"/>
  <c r="Q170" i="3"/>
  <c r="U115" i="1"/>
  <c r="S137" i="3"/>
  <c r="S91" i="1"/>
  <c r="O113" i="3"/>
  <c r="T72" i="1"/>
  <c r="Q94" i="3"/>
  <c r="U56" i="1"/>
  <c r="S78" i="3"/>
  <c r="S42" i="1"/>
  <c r="O64" i="3"/>
  <c r="T20" i="1"/>
  <c r="Q42" i="3"/>
  <c r="T6" i="1"/>
  <c r="Q28" i="3"/>
  <c r="S462" i="1"/>
  <c r="O484" i="3"/>
  <c r="T320" i="1"/>
  <c r="Q342" i="3"/>
  <c r="S198" i="1"/>
  <c r="O220" i="3"/>
  <c r="S77" i="1"/>
  <c r="O99" i="3"/>
  <c r="T519" i="1"/>
  <c r="P541" i="3" s="1"/>
  <c r="Q541" i="3"/>
  <c r="T407" i="1"/>
  <c r="Q429" i="3"/>
  <c r="T279" i="1"/>
  <c r="Q301" i="3"/>
  <c r="U145" i="1"/>
  <c r="S167" i="3"/>
  <c r="T22" i="1"/>
  <c r="Q44" i="3"/>
  <c r="U498" i="1"/>
  <c r="R520" i="3" s="1"/>
  <c r="S520" i="3"/>
  <c r="U430" i="1"/>
  <c r="S452" i="3"/>
  <c r="U298" i="1"/>
  <c r="S320" i="3"/>
  <c r="U189" i="1"/>
  <c r="S211" i="3"/>
  <c r="U137" i="1"/>
  <c r="S159" i="3"/>
  <c r="U568" i="1"/>
  <c r="R590" i="3" s="1"/>
  <c r="S590" i="3"/>
  <c r="S548" i="1"/>
  <c r="N570" i="3" s="1"/>
  <c r="O570" i="3"/>
  <c r="S525" i="1"/>
  <c r="N547" i="3" s="1"/>
  <c r="O547" i="3"/>
  <c r="U508" i="1"/>
  <c r="R530" i="3" s="1"/>
  <c r="S530" i="3"/>
  <c r="S491" i="1"/>
  <c r="N513" i="3" s="1"/>
  <c r="O513" i="3"/>
  <c r="U475" i="1"/>
  <c r="S497" i="3"/>
  <c r="S452" i="1"/>
  <c r="O474" i="3"/>
  <c r="U436" i="1"/>
  <c r="S458" i="3"/>
  <c r="U417" i="1"/>
  <c r="S439" i="3"/>
  <c r="S397" i="1"/>
  <c r="N419" i="3" s="1"/>
  <c r="O419" i="3"/>
  <c r="S381" i="1"/>
  <c r="O403" i="3"/>
  <c r="T364" i="1"/>
  <c r="Q386" i="3"/>
  <c r="U339" i="1"/>
  <c r="S361" i="3"/>
  <c r="U308" i="1"/>
  <c r="R330" i="3" s="1"/>
  <c r="S330" i="3"/>
  <c r="T259" i="1"/>
  <c r="Q281" i="3"/>
  <c r="T235" i="1"/>
  <c r="Q257" i="3"/>
  <c r="S219" i="1"/>
  <c r="O241" i="3"/>
  <c r="T193" i="1"/>
  <c r="Q215" i="3"/>
  <c r="S167" i="1"/>
  <c r="O189" i="3"/>
  <c r="S135" i="1"/>
  <c r="O157" i="3"/>
  <c r="S108" i="1"/>
  <c r="O130" i="3"/>
  <c r="U76" i="1"/>
  <c r="S98" i="3"/>
  <c r="S55" i="1"/>
  <c r="O77" i="3"/>
  <c r="S41" i="1"/>
  <c r="O63" i="3"/>
  <c r="S36" i="1"/>
  <c r="O58" i="3"/>
  <c r="S20" i="1"/>
  <c r="O42" i="3"/>
  <c r="S6" i="1"/>
  <c r="O28" i="3"/>
  <c r="S550" i="1"/>
  <c r="N572" i="3" s="1"/>
  <c r="O572" i="3"/>
  <c r="T515" i="1"/>
  <c r="P537" i="3" s="1"/>
  <c r="Q537" i="3"/>
  <c r="T499" i="1"/>
  <c r="P521" i="3" s="1"/>
  <c r="Q521" i="3"/>
  <c r="T484" i="1"/>
  <c r="P506" i="3" s="1"/>
  <c r="Q506" i="3"/>
  <c r="T460" i="1"/>
  <c r="Q482" i="3"/>
  <c r="T440" i="1"/>
  <c r="Q462" i="3"/>
  <c r="U420" i="1"/>
  <c r="S442" i="3"/>
  <c r="U400" i="1"/>
  <c r="S422" i="3"/>
  <c r="S387" i="1"/>
  <c r="O409" i="3"/>
  <c r="U363" i="1"/>
  <c r="R385" i="3" s="1"/>
  <c r="S385" i="3"/>
  <c r="U344" i="1"/>
  <c r="R366" i="3" s="1"/>
  <c r="S366" i="3"/>
  <c r="T319" i="1"/>
  <c r="Q341" i="3"/>
  <c r="S301" i="1"/>
  <c r="O323" i="3"/>
  <c r="U279" i="1"/>
  <c r="S301" i="3"/>
  <c r="S263" i="1"/>
  <c r="O285" i="3"/>
  <c r="S239" i="1"/>
  <c r="O261" i="3"/>
  <c r="S221" i="1"/>
  <c r="O243" i="3"/>
  <c r="U203" i="1"/>
  <c r="S225" i="3"/>
  <c r="T187" i="1"/>
  <c r="Q209" i="3"/>
  <c r="U171" i="1"/>
  <c r="S193" i="3"/>
  <c r="S155" i="1"/>
  <c r="O177" i="3"/>
  <c r="T132" i="1"/>
  <c r="Q154" i="3"/>
  <c r="T107" i="1"/>
  <c r="Q129" i="3"/>
  <c r="S76" i="1"/>
  <c r="O98" i="3"/>
  <c r="U19" i="1"/>
  <c r="S41" i="3"/>
  <c r="S279" i="1"/>
  <c r="O301" i="3"/>
  <c r="T257" i="1"/>
  <c r="Q279" i="3"/>
  <c r="S237" i="1"/>
  <c r="O259" i="3"/>
  <c r="S213" i="1"/>
  <c r="O235" i="3"/>
  <c r="S196" i="1"/>
  <c r="O218" i="3"/>
  <c r="T175" i="1"/>
  <c r="Q197" i="3"/>
  <c r="U153" i="1"/>
  <c r="S175" i="3"/>
  <c r="T139" i="1"/>
  <c r="Q161" i="3"/>
  <c r="T113" i="1"/>
  <c r="Q135" i="3"/>
  <c r="T92" i="1"/>
  <c r="Q114" i="3"/>
  <c r="U75" i="1"/>
  <c r="S97" i="3"/>
  <c r="U59" i="1"/>
  <c r="S81" i="3"/>
  <c r="S49" i="1"/>
  <c r="O71" i="3"/>
  <c r="T35" i="1"/>
  <c r="Q57" i="3"/>
  <c r="T19" i="1"/>
  <c r="Q41" i="3"/>
  <c r="T9" i="1"/>
  <c r="Q31" i="3"/>
  <c r="S442" i="1"/>
  <c r="O464" i="3"/>
  <c r="S304" i="1"/>
  <c r="O326" i="3"/>
  <c r="T136" i="1"/>
  <c r="Q158" i="3"/>
  <c r="S21" i="1"/>
  <c r="O43" i="3"/>
  <c r="T550" i="1"/>
  <c r="P572" i="3" s="1"/>
  <c r="Q572" i="3"/>
  <c r="U426" i="1"/>
  <c r="S448" i="3"/>
  <c r="U322" i="1"/>
  <c r="S344" i="3"/>
  <c r="T222" i="1"/>
  <c r="Q244" i="3"/>
  <c r="T103" i="1"/>
  <c r="Q125" i="3"/>
  <c r="U13" i="1"/>
  <c r="S35" i="3"/>
  <c r="U506" i="1"/>
  <c r="R528" i="3" s="1"/>
  <c r="S528" i="3"/>
  <c r="U470" i="1"/>
  <c r="S492" i="3"/>
  <c r="U399" i="1"/>
  <c r="R421" i="3" s="1"/>
  <c r="S421" i="3"/>
  <c r="U369" i="1"/>
  <c r="S391" i="3"/>
  <c r="U282" i="1"/>
  <c r="S304" i="3"/>
  <c r="U253" i="1"/>
  <c r="S275" i="3"/>
  <c r="U231" i="1"/>
  <c r="S253" i="3"/>
  <c r="U199" i="1"/>
  <c r="S221" i="3"/>
  <c r="U174" i="1"/>
  <c r="S196" i="3"/>
  <c r="U146" i="1"/>
  <c r="S168" i="3"/>
  <c r="U126" i="1"/>
  <c r="S148" i="3"/>
  <c r="U82" i="1"/>
  <c r="S104" i="3"/>
  <c r="U564" i="1"/>
  <c r="R586" i="3" s="1"/>
  <c r="S586" i="3"/>
  <c r="S560" i="1"/>
  <c r="N582" i="3" s="1"/>
  <c r="O582" i="3"/>
  <c r="U555" i="1"/>
  <c r="R577" i="3" s="1"/>
  <c r="S577" i="3"/>
  <c r="S549" i="1"/>
  <c r="N571" i="3" s="1"/>
  <c r="O571" i="3"/>
  <c r="U544" i="1"/>
  <c r="R566" i="3" s="1"/>
  <c r="S566" i="3"/>
  <c r="U539" i="1"/>
  <c r="R561" i="3" s="1"/>
  <c r="S561" i="3"/>
  <c r="S533" i="1"/>
  <c r="N555" i="3" s="1"/>
  <c r="O555" i="3"/>
  <c r="U528" i="1"/>
  <c r="R550" i="3" s="1"/>
  <c r="S550" i="3"/>
  <c r="U523" i="1"/>
  <c r="R545" i="3" s="1"/>
  <c r="S545" i="3"/>
  <c r="S517" i="1"/>
  <c r="N539" i="3" s="1"/>
  <c r="O539" i="3"/>
  <c r="S511" i="1"/>
  <c r="N533" i="3" s="1"/>
  <c r="O533" i="3"/>
  <c r="T507" i="1"/>
  <c r="P529" i="3" s="1"/>
  <c r="Q529" i="3"/>
  <c r="S501" i="1"/>
  <c r="N523" i="3" s="1"/>
  <c r="O523" i="3"/>
  <c r="S496" i="1"/>
  <c r="N518" i="3" s="1"/>
  <c r="O518" i="3"/>
  <c r="S492" i="1"/>
  <c r="N514" i="3" s="1"/>
  <c r="O514" i="3"/>
  <c r="U486" i="1"/>
  <c r="R508" i="3" s="1"/>
  <c r="S508" i="3"/>
  <c r="T483" i="1"/>
  <c r="P505" i="3" s="1"/>
  <c r="Q505" i="3"/>
  <c r="U476" i="1"/>
  <c r="R498" i="3" s="1"/>
  <c r="S498" i="3"/>
  <c r="S471" i="1"/>
  <c r="O493" i="3"/>
  <c r="S467" i="1"/>
  <c r="O489" i="3"/>
  <c r="T459" i="1"/>
  <c r="Q481" i="3"/>
  <c r="S453" i="1"/>
  <c r="O475" i="3"/>
  <c r="T448" i="1"/>
  <c r="Q470" i="3"/>
  <c r="U437" i="1"/>
  <c r="S459" i="3"/>
  <c r="S435" i="1"/>
  <c r="O457" i="3"/>
  <c r="T428" i="1"/>
  <c r="Q450" i="3"/>
  <c r="S423" i="1"/>
  <c r="O445" i="3"/>
  <c r="U419" i="1"/>
  <c r="S441" i="3"/>
  <c r="S413" i="1"/>
  <c r="O435" i="3"/>
  <c r="U408" i="1"/>
  <c r="S430" i="3"/>
  <c r="S404" i="1"/>
  <c r="O426" i="3"/>
  <c r="S398" i="1"/>
  <c r="O420" i="3"/>
  <c r="T395" i="1"/>
  <c r="Q417" i="3"/>
  <c r="U388" i="1"/>
  <c r="S410" i="3"/>
  <c r="S383" i="1"/>
  <c r="O405" i="3"/>
  <c r="T379" i="1"/>
  <c r="P401" i="3" s="1"/>
  <c r="Q401" i="3"/>
  <c r="U372" i="1"/>
  <c r="S394" i="3"/>
  <c r="S367" i="1"/>
  <c r="N389" i="3" s="1"/>
  <c r="O389" i="3"/>
  <c r="U360" i="1"/>
  <c r="R382" i="3" s="1"/>
  <c r="S382" i="3"/>
  <c r="U355" i="1"/>
  <c r="S377" i="3"/>
  <c r="T348" i="1"/>
  <c r="Q370" i="3"/>
  <c r="U340" i="1"/>
  <c r="S362" i="3"/>
  <c r="T333" i="1"/>
  <c r="Q355" i="3"/>
  <c r="S330" i="1"/>
  <c r="O352" i="3"/>
  <c r="U323" i="1"/>
  <c r="S345" i="3"/>
  <c r="U316" i="1"/>
  <c r="S338" i="3"/>
  <c r="S311" i="1"/>
  <c r="O333" i="3"/>
  <c r="S307" i="1"/>
  <c r="O329" i="3"/>
  <c r="S300" i="1"/>
  <c r="O322" i="3"/>
  <c r="S293" i="1"/>
  <c r="O315" i="3"/>
  <c r="T287" i="1"/>
  <c r="Q309" i="3"/>
  <c r="T283" i="1"/>
  <c r="Q305" i="3"/>
  <c r="U277" i="1"/>
  <c r="S299" i="3"/>
  <c r="U272" i="1"/>
  <c r="S294" i="3"/>
  <c r="S268" i="1"/>
  <c r="O290" i="3"/>
  <c r="T260" i="1"/>
  <c r="Q282" i="3"/>
  <c r="T255" i="1"/>
  <c r="Q277" i="3"/>
  <c r="U249" i="1"/>
  <c r="S271" i="3"/>
  <c r="S244" i="1"/>
  <c r="O266" i="3"/>
  <c r="T236" i="1"/>
  <c r="Q258" i="3"/>
  <c r="T230" i="1"/>
  <c r="Q252" i="3"/>
  <c r="U225" i="1"/>
  <c r="S247" i="3"/>
  <c r="S220" i="1"/>
  <c r="O242" i="3"/>
  <c r="T212" i="1"/>
  <c r="Q234" i="3"/>
  <c r="T205" i="1"/>
  <c r="Q227" i="3"/>
  <c r="U200" i="1"/>
  <c r="S222" i="3"/>
  <c r="T195" i="1"/>
  <c r="Q217" i="3"/>
  <c r="S189" i="1"/>
  <c r="O211" i="3"/>
  <c r="U184" i="1"/>
  <c r="S206" i="3"/>
  <c r="T180" i="1"/>
  <c r="Q202" i="3"/>
  <c r="U173" i="1"/>
  <c r="S195" i="3"/>
  <c r="S169" i="1"/>
  <c r="O191" i="3"/>
  <c r="S164" i="1"/>
  <c r="O186" i="3"/>
  <c r="U156" i="1"/>
  <c r="S178" i="3"/>
  <c r="S151" i="1"/>
  <c r="O173" i="3"/>
  <c r="T144" i="1"/>
  <c r="Q166" i="3"/>
  <c r="T137" i="1"/>
  <c r="Q159" i="3"/>
  <c r="T131" i="1"/>
  <c r="Q153" i="3"/>
  <c r="S124" i="1"/>
  <c r="O146" i="3"/>
  <c r="T116" i="1"/>
  <c r="Q138" i="3"/>
  <c r="S111" i="1"/>
  <c r="O133" i="3"/>
  <c r="U104" i="1"/>
  <c r="S126" i="3"/>
  <c r="T99" i="1"/>
  <c r="Q121" i="3"/>
  <c r="U91" i="1"/>
  <c r="S113" i="3"/>
  <c r="U84" i="1"/>
  <c r="S106" i="3"/>
  <c r="S79" i="1"/>
  <c r="O101" i="3"/>
  <c r="S75" i="1"/>
  <c r="O97" i="3"/>
  <c r="T68" i="1"/>
  <c r="Q90" i="3"/>
  <c r="S64" i="1"/>
  <c r="O86" i="3"/>
  <c r="S59" i="1"/>
  <c r="O81" i="3"/>
  <c r="S52" i="1"/>
  <c r="O74" i="3"/>
  <c r="S48" i="1"/>
  <c r="O70" i="3"/>
  <c r="T43" i="1"/>
  <c r="Q65" i="3"/>
  <c r="S37" i="1"/>
  <c r="O59" i="3"/>
  <c r="U33" i="1"/>
  <c r="S55" i="3"/>
  <c r="U27" i="1"/>
  <c r="S49" i="3"/>
  <c r="S22" i="1"/>
  <c r="O44" i="3"/>
  <c r="U17" i="1"/>
  <c r="S39" i="3"/>
  <c r="T12" i="1"/>
  <c r="Q34" i="3"/>
  <c r="U8" i="1"/>
  <c r="S30" i="3"/>
  <c r="S4" i="1"/>
  <c r="O26" i="3"/>
  <c r="T537" i="1"/>
  <c r="P559" i="3" s="1"/>
  <c r="Q559" i="3"/>
  <c r="T504" i="1"/>
  <c r="P526" i="3" s="1"/>
  <c r="Q526" i="3"/>
  <c r="S470" i="1"/>
  <c r="O492" i="3"/>
  <c r="S422" i="1"/>
  <c r="N444" i="3" s="1"/>
  <c r="O444" i="3"/>
  <c r="S373" i="1"/>
  <c r="N395" i="3" s="1"/>
  <c r="O395" i="3"/>
  <c r="S349" i="1"/>
  <c r="O371" i="3"/>
  <c r="S328" i="1"/>
  <c r="N350" i="3" s="1"/>
  <c r="O350" i="3"/>
  <c r="S289" i="1"/>
  <c r="O311" i="3"/>
  <c r="S257" i="1"/>
  <c r="O279" i="3"/>
  <c r="S214" i="1"/>
  <c r="O236" i="3"/>
  <c r="T160" i="1"/>
  <c r="Q182" i="3"/>
  <c r="T128" i="1"/>
  <c r="Q150" i="3"/>
  <c r="S113" i="1"/>
  <c r="O135" i="3"/>
  <c r="S88" i="1"/>
  <c r="O110" i="3"/>
  <c r="S56" i="1"/>
  <c r="O78" i="3"/>
  <c r="S16" i="1"/>
  <c r="O38" i="3"/>
  <c r="T565" i="1"/>
  <c r="P587" i="3" s="1"/>
  <c r="Q587" i="3"/>
  <c r="T543" i="1"/>
  <c r="P565" i="3" s="1"/>
  <c r="Q565" i="3"/>
  <c r="T526" i="1"/>
  <c r="P548" i="3" s="1"/>
  <c r="Q548" i="3"/>
  <c r="T490" i="1"/>
  <c r="P512" i="3" s="1"/>
  <c r="Q512" i="3"/>
  <c r="T454" i="1"/>
  <c r="Q476" i="3"/>
  <c r="T423" i="1"/>
  <c r="Q445" i="3"/>
  <c r="T383" i="1"/>
  <c r="Q405" i="3"/>
  <c r="T351" i="1"/>
  <c r="Q373" i="3"/>
  <c r="T313" i="1"/>
  <c r="Q335" i="3"/>
  <c r="T293" i="1"/>
  <c r="Q315" i="3"/>
  <c r="U261" i="1"/>
  <c r="S283" i="3"/>
  <c r="U217" i="1"/>
  <c r="S239" i="3"/>
  <c r="U186" i="1"/>
  <c r="S208" i="3"/>
  <c r="T151" i="1"/>
  <c r="Q173" i="3"/>
  <c r="T126" i="1"/>
  <c r="Q148" i="3"/>
  <c r="T93" i="1"/>
  <c r="Q115" i="3"/>
  <c r="T53" i="1"/>
  <c r="Q75" i="3"/>
  <c r="U29" i="1"/>
  <c r="S51" i="3"/>
  <c r="U6" i="1"/>
  <c r="S28" i="3"/>
  <c r="U554" i="1"/>
  <c r="R576" i="3" s="1"/>
  <c r="S576" i="3"/>
  <c r="U522" i="1"/>
  <c r="R544" i="3" s="1"/>
  <c r="S544" i="3"/>
  <c r="U503" i="1"/>
  <c r="R525" i="3" s="1"/>
  <c r="S525" i="3"/>
  <c r="U482" i="1"/>
  <c r="R504" i="3" s="1"/>
  <c r="S504" i="3"/>
  <c r="U462" i="1"/>
  <c r="S484" i="3"/>
  <c r="U441" i="1"/>
  <c r="S463" i="3"/>
  <c r="U414" i="1"/>
  <c r="S436" i="3"/>
  <c r="U391" i="1"/>
  <c r="S413" i="3"/>
  <c r="U366" i="1"/>
  <c r="S388" i="3"/>
  <c r="U342" i="1"/>
  <c r="R364" i="3" s="1"/>
  <c r="S364" i="3"/>
  <c r="U305" i="1"/>
  <c r="S327" i="3"/>
  <c r="U270" i="1"/>
  <c r="S292" i="3"/>
  <c r="U247" i="1"/>
  <c r="S269" i="3"/>
  <c r="U229" i="1"/>
  <c r="S251" i="3"/>
  <c r="U194" i="1"/>
  <c r="S216" i="3"/>
  <c r="U167" i="1"/>
  <c r="S189" i="3"/>
  <c r="U142" i="1"/>
  <c r="S164" i="3"/>
  <c r="U121" i="1"/>
  <c r="S143" i="3"/>
  <c r="U78" i="1"/>
  <c r="S100" i="3"/>
  <c r="U54" i="1"/>
  <c r="S76" i="3"/>
  <c r="U18" i="1"/>
  <c r="S40" i="3"/>
  <c r="S555" i="1"/>
  <c r="N577" i="3" s="1"/>
  <c r="O577" i="3"/>
  <c r="T532" i="1"/>
  <c r="P554" i="3" s="1"/>
  <c r="Q554" i="3"/>
  <c r="T516" i="1"/>
  <c r="P538" i="3" s="1"/>
  <c r="Q538" i="3"/>
  <c r="T500" i="1"/>
  <c r="P522" i="3" s="1"/>
  <c r="Q522" i="3"/>
  <c r="T491" i="1"/>
  <c r="P513" i="3" s="1"/>
  <c r="Q513" i="3"/>
  <c r="S476" i="1"/>
  <c r="N498" i="3" s="1"/>
  <c r="O498" i="3"/>
  <c r="T452" i="1"/>
  <c r="Q474" i="3"/>
  <c r="T432" i="1"/>
  <c r="Q454" i="3"/>
  <c r="T412" i="1"/>
  <c r="Q434" i="3"/>
  <c r="T397" i="1"/>
  <c r="P419" i="3" s="1"/>
  <c r="Q419" i="3"/>
  <c r="T377" i="1"/>
  <c r="P399" i="3" s="1"/>
  <c r="Q399" i="3"/>
  <c r="S359" i="1"/>
  <c r="O381" i="3"/>
  <c r="S340" i="1"/>
  <c r="O362" i="3"/>
  <c r="U304" i="1"/>
  <c r="S326" i="3"/>
  <c r="T292" i="1"/>
  <c r="Q314" i="3"/>
  <c r="T276" i="1"/>
  <c r="Q298" i="3"/>
  <c r="T267" i="1"/>
  <c r="Q289" i="3"/>
  <c r="S247" i="1"/>
  <c r="O269" i="3"/>
  <c r="U228" i="1"/>
  <c r="S250" i="3"/>
  <c r="T219" i="1"/>
  <c r="Q241" i="3"/>
  <c r="U204" i="1"/>
  <c r="S226" i="3"/>
  <c r="T188" i="1"/>
  <c r="Q210" i="3"/>
  <c r="S184" i="1"/>
  <c r="O206" i="3"/>
  <c r="T167" i="1"/>
  <c r="Q189" i="3"/>
  <c r="S156" i="1"/>
  <c r="O178" i="3"/>
  <c r="S136" i="1"/>
  <c r="O158" i="3"/>
  <c r="T129" i="1"/>
  <c r="Q151" i="3"/>
  <c r="T108" i="1"/>
  <c r="Q130" i="3"/>
  <c r="U96" i="1"/>
  <c r="S118" i="3"/>
  <c r="S84" i="1"/>
  <c r="O106" i="3"/>
  <c r="U67" i="1"/>
  <c r="S89" i="3"/>
  <c r="T51" i="1"/>
  <c r="Q73" i="3"/>
  <c r="T36" i="1"/>
  <c r="Q58" i="3"/>
  <c r="S27" i="1"/>
  <c r="O49" i="3"/>
  <c r="U11" i="1"/>
  <c r="S33" i="3"/>
  <c r="T3" i="1"/>
  <c r="Q25" i="3"/>
  <c r="T496" i="1"/>
  <c r="P518" i="3" s="1"/>
  <c r="Q518" i="3"/>
  <c r="S409" i="1"/>
  <c r="O431" i="3"/>
  <c r="T344" i="1"/>
  <c r="P366" i="3" s="1"/>
  <c r="Q366" i="3"/>
  <c r="S249" i="1"/>
  <c r="O271" i="3"/>
  <c r="S144" i="1"/>
  <c r="O166" i="3"/>
  <c r="S105" i="1"/>
  <c r="O127" i="3"/>
  <c r="T13" i="1"/>
  <c r="Q35" i="3"/>
  <c r="U537" i="1"/>
  <c r="R559" i="3" s="1"/>
  <c r="S559" i="3"/>
  <c r="U445" i="1"/>
  <c r="S467" i="3"/>
  <c r="U337" i="1"/>
  <c r="S359" i="3"/>
  <c r="U246" i="1"/>
  <c r="S268" i="3"/>
  <c r="T173" i="1"/>
  <c r="Q195" i="3"/>
  <c r="T87" i="1"/>
  <c r="Q109" i="3"/>
  <c r="U518" i="1"/>
  <c r="R540" i="3" s="1"/>
  <c r="S540" i="3"/>
  <c r="U478" i="1"/>
  <c r="R500" i="3" s="1"/>
  <c r="S500" i="3"/>
  <c r="U409" i="1"/>
  <c r="S431" i="3"/>
  <c r="U357" i="1"/>
  <c r="S379" i="3"/>
  <c r="U263" i="1"/>
  <c r="S285" i="3"/>
  <c r="U239" i="1"/>
  <c r="S261" i="3"/>
  <c r="U161" i="1"/>
  <c r="S183" i="3"/>
  <c r="U111" i="1"/>
  <c r="S133" i="3"/>
  <c r="U557" i="1"/>
  <c r="R579" i="3" s="1"/>
  <c r="S579" i="3"/>
  <c r="T541" i="1"/>
  <c r="P563" i="3" s="1"/>
  <c r="Q563" i="3"/>
  <c r="S532" i="1"/>
  <c r="N554" i="3" s="1"/>
  <c r="O554" i="3"/>
  <c r="U520" i="1"/>
  <c r="R542" i="3" s="1"/>
  <c r="S542" i="3"/>
  <c r="S504" i="1"/>
  <c r="N526" i="3" s="1"/>
  <c r="O526" i="3"/>
  <c r="U493" i="1"/>
  <c r="R515" i="3" s="1"/>
  <c r="S515" i="3"/>
  <c r="U480" i="1"/>
  <c r="R502" i="3" s="1"/>
  <c r="S502" i="3"/>
  <c r="T455" i="1"/>
  <c r="Q477" i="3"/>
  <c r="S443" i="1"/>
  <c r="O465" i="3"/>
  <c r="S432" i="1"/>
  <c r="O454" i="3"/>
  <c r="T421" i="1"/>
  <c r="Q443" i="3"/>
  <c r="S412" i="1"/>
  <c r="O434" i="3"/>
  <c r="S403" i="1"/>
  <c r="O425" i="3"/>
  <c r="U387" i="1"/>
  <c r="S409" i="3"/>
  <c r="S377" i="1"/>
  <c r="N399" i="3" s="1"/>
  <c r="O399" i="3"/>
  <c r="S358" i="1"/>
  <c r="O380" i="3"/>
  <c r="T347" i="1"/>
  <c r="Q369" i="3"/>
  <c r="U326" i="1"/>
  <c r="R348" i="3" s="1"/>
  <c r="S348" i="3"/>
  <c r="U321" i="1"/>
  <c r="S343" i="3"/>
  <c r="U303" i="1"/>
  <c r="S325" i="3"/>
  <c r="S292" i="1"/>
  <c r="O314" i="3"/>
  <c r="S276" i="1"/>
  <c r="O298" i="3"/>
  <c r="S271" i="1"/>
  <c r="O293" i="3"/>
  <c r="T252" i="1"/>
  <c r="Q274" i="3"/>
  <c r="S243" i="1"/>
  <c r="O265" i="3"/>
  <c r="T228" i="1"/>
  <c r="Q250" i="3"/>
  <c r="T211" i="1"/>
  <c r="Q233" i="3"/>
  <c r="S199" i="1"/>
  <c r="O221" i="3"/>
  <c r="S183" i="1"/>
  <c r="O205" i="3"/>
  <c r="T179" i="1"/>
  <c r="Q201" i="3"/>
  <c r="S163" i="1"/>
  <c r="O185" i="3"/>
  <c r="S148" i="1"/>
  <c r="O170" i="3"/>
  <c r="S129" i="1"/>
  <c r="O151" i="3"/>
  <c r="T115" i="1"/>
  <c r="Q137" i="3"/>
  <c r="S101" i="1"/>
  <c r="O123" i="3"/>
  <c r="U89" i="1"/>
  <c r="S111" i="3"/>
  <c r="S72" i="1"/>
  <c r="O94" i="3"/>
  <c r="U60" i="1"/>
  <c r="S82" i="3"/>
  <c r="U44" i="1"/>
  <c r="S66" i="3"/>
  <c r="U32" i="1"/>
  <c r="S54" i="3"/>
  <c r="T16" i="1"/>
  <c r="Q38" i="3"/>
  <c r="S3" i="1"/>
  <c r="O25" i="3"/>
  <c r="U556" i="1"/>
  <c r="R578" i="3" s="1"/>
  <c r="S578" i="3"/>
  <c r="U540" i="1"/>
  <c r="R562" i="3" s="1"/>
  <c r="S562" i="3"/>
  <c r="U524" i="1"/>
  <c r="R546" i="3" s="1"/>
  <c r="S546" i="3"/>
  <c r="S508" i="1"/>
  <c r="N530" i="3" s="1"/>
  <c r="O530" i="3"/>
  <c r="U488" i="1"/>
  <c r="S510" i="3"/>
  <c r="S475" i="1"/>
  <c r="N497" i="3" s="1"/>
  <c r="O497" i="3"/>
  <c r="T451" i="1"/>
  <c r="Q473" i="3"/>
  <c r="T429" i="1"/>
  <c r="Q451" i="3"/>
  <c r="T416" i="1"/>
  <c r="Q438" i="3"/>
  <c r="T396" i="1"/>
  <c r="P418" i="3" s="1"/>
  <c r="Q418" i="3"/>
  <c r="S375" i="1"/>
  <c r="N397" i="3" s="1"/>
  <c r="O397" i="3"/>
  <c r="U356" i="1"/>
  <c r="S378" i="3"/>
  <c r="U331" i="1"/>
  <c r="S353" i="3"/>
  <c r="S315" i="1"/>
  <c r="O337" i="3"/>
  <c r="T291" i="1"/>
  <c r="Q313" i="3"/>
  <c r="T275" i="1"/>
  <c r="Q297" i="3"/>
  <c r="U251" i="1"/>
  <c r="S273" i="3"/>
  <c r="U232" i="1"/>
  <c r="S254" i="3"/>
  <c r="S215" i="1"/>
  <c r="O237" i="3"/>
  <c r="T196" i="1"/>
  <c r="Q218" i="3"/>
  <c r="T182" i="1"/>
  <c r="Q204" i="3"/>
  <c r="S165" i="1"/>
  <c r="O187" i="3"/>
  <c r="T147" i="1"/>
  <c r="Q169" i="3"/>
  <c r="T119" i="1"/>
  <c r="Q141" i="3"/>
  <c r="U92" i="1"/>
  <c r="S114" i="3"/>
  <c r="S71" i="1"/>
  <c r="O93" i="3"/>
  <c r="U53" i="1"/>
  <c r="S75" i="3"/>
  <c r="U28" i="1"/>
  <c r="S50" i="3"/>
  <c r="S448" i="1"/>
  <c r="O470" i="3"/>
  <c r="S357" i="1"/>
  <c r="O379" i="3"/>
  <c r="S309" i="1"/>
  <c r="N331" i="3" s="1"/>
  <c r="O331" i="3"/>
  <c r="S229" i="1"/>
  <c r="O251" i="3"/>
  <c r="S137" i="1"/>
  <c r="O159" i="3"/>
  <c r="T64" i="1"/>
  <c r="Q86" i="3"/>
  <c r="U90" i="1"/>
  <c r="S112" i="3"/>
  <c r="S291" i="1"/>
  <c r="O313" i="3"/>
  <c r="U268" i="1"/>
  <c r="S290" i="3"/>
  <c r="U244" i="1"/>
  <c r="S266" i="3"/>
  <c r="T227" i="1"/>
  <c r="Q249" i="3"/>
  <c r="T203" i="1"/>
  <c r="Q225" i="3"/>
  <c r="S181" i="1"/>
  <c r="O203" i="3"/>
  <c r="S159" i="1"/>
  <c r="O181" i="3"/>
  <c r="S132" i="1"/>
  <c r="O154" i="3"/>
  <c r="S107" i="1"/>
  <c r="O129" i="3"/>
  <c r="T81" i="1"/>
  <c r="Q103" i="3"/>
  <c r="U52" i="1"/>
  <c r="S74" i="3"/>
  <c r="T28" i="1"/>
  <c r="Q50" i="3"/>
  <c r="U4" i="1"/>
  <c r="S26" i="3"/>
  <c r="S557" i="1"/>
  <c r="N579" i="3" s="1"/>
  <c r="O579" i="3"/>
  <c r="S478" i="1"/>
  <c r="N500" i="3" s="1"/>
  <c r="O500" i="3"/>
  <c r="T352" i="1"/>
  <c r="P374" i="3" s="1"/>
  <c r="Q374" i="3"/>
  <c r="S270" i="1"/>
  <c r="O292" i="3"/>
  <c r="S177" i="1"/>
  <c r="O199" i="3"/>
  <c r="S93" i="1"/>
  <c r="O115" i="3"/>
  <c r="U530" i="1"/>
  <c r="R552" i="3" s="1"/>
  <c r="S552" i="3"/>
  <c r="T458" i="1"/>
  <c r="Q480" i="3"/>
  <c r="T391" i="1"/>
  <c r="Q413" i="3"/>
  <c r="U295" i="1"/>
  <c r="S317" i="3"/>
  <c r="U191" i="1"/>
  <c r="S213" i="3"/>
  <c r="T133" i="1"/>
  <c r="Q155" i="3"/>
  <c r="T63" i="1"/>
  <c r="Q85" i="3"/>
  <c r="U561" i="1"/>
  <c r="S583" i="3"/>
  <c r="U489" i="1"/>
  <c r="R511" i="3" s="1"/>
  <c r="S511" i="3"/>
  <c r="U418" i="1"/>
  <c r="S440" i="3"/>
  <c r="U319" i="1"/>
  <c r="S341" i="3"/>
  <c r="U23" i="1"/>
  <c r="S45" i="3"/>
  <c r="T564" i="1"/>
  <c r="Q586" i="3"/>
  <c r="S559" i="1"/>
  <c r="N581" i="3" s="1"/>
  <c r="O581" i="3"/>
  <c r="T555" i="1"/>
  <c r="P577" i="3" s="1"/>
  <c r="Q577" i="3"/>
  <c r="U548" i="1"/>
  <c r="R570" i="3" s="1"/>
  <c r="S570" i="3"/>
  <c r="S543" i="1"/>
  <c r="N565" i="3" s="1"/>
  <c r="O565" i="3"/>
  <c r="T539" i="1"/>
  <c r="P561" i="3" s="1"/>
  <c r="Q561" i="3"/>
  <c r="U532" i="1"/>
  <c r="R554" i="3" s="1"/>
  <c r="S554" i="3"/>
  <c r="T527" i="1"/>
  <c r="P549" i="3" s="1"/>
  <c r="Q549" i="3"/>
  <c r="T523" i="1"/>
  <c r="P545" i="3" s="1"/>
  <c r="Q545" i="3"/>
  <c r="U516" i="1"/>
  <c r="R538" i="3" s="1"/>
  <c r="S538" i="3"/>
  <c r="S510" i="1"/>
  <c r="N532" i="3" s="1"/>
  <c r="O532" i="3"/>
  <c r="S507" i="1"/>
  <c r="N529" i="3" s="1"/>
  <c r="O529" i="3"/>
  <c r="U500" i="1"/>
  <c r="S522" i="3"/>
  <c r="T495" i="1"/>
  <c r="P517" i="3" s="1"/>
  <c r="Q517" i="3"/>
  <c r="U491" i="1"/>
  <c r="R513" i="3" s="1"/>
  <c r="S513" i="3"/>
  <c r="T486" i="1"/>
  <c r="P508" i="3" s="1"/>
  <c r="Q508" i="3"/>
  <c r="S483" i="1"/>
  <c r="N505" i="3" s="1"/>
  <c r="O505" i="3"/>
  <c r="T476" i="1"/>
  <c r="P498" i="3" s="1"/>
  <c r="Q498" i="3"/>
  <c r="U469" i="1"/>
  <c r="R491" i="3" s="1"/>
  <c r="S491" i="3"/>
  <c r="U464" i="1"/>
  <c r="S486" i="3"/>
  <c r="S459" i="1"/>
  <c r="O481" i="3"/>
  <c r="U452" i="1"/>
  <c r="S474" i="3"/>
  <c r="T447" i="1"/>
  <c r="Q469" i="3"/>
  <c r="T437" i="1"/>
  <c r="Q459" i="3"/>
  <c r="U432" i="1"/>
  <c r="S454" i="3"/>
  <c r="S428" i="1"/>
  <c r="O450" i="3"/>
  <c r="U422" i="1"/>
  <c r="R444" i="3" s="1"/>
  <c r="S444" i="3"/>
  <c r="T419" i="1"/>
  <c r="Q441" i="3"/>
  <c r="U412" i="1"/>
  <c r="S434" i="3"/>
  <c r="T408" i="1"/>
  <c r="Q430" i="3"/>
  <c r="U403" i="1"/>
  <c r="S425" i="3"/>
  <c r="U397" i="1"/>
  <c r="R419" i="3" s="1"/>
  <c r="S419" i="3"/>
  <c r="S395" i="1"/>
  <c r="O417" i="3"/>
  <c r="T388" i="1"/>
  <c r="Q410" i="3"/>
  <c r="U382" i="1"/>
  <c r="S404" i="3"/>
  <c r="S379" i="1"/>
  <c r="N401" i="3" s="1"/>
  <c r="O401" i="3"/>
  <c r="T372" i="1"/>
  <c r="Q394" i="3"/>
  <c r="U365" i="1"/>
  <c r="S387" i="3"/>
  <c r="T359" i="1"/>
  <c r="Q381" i="3"/>
  <c r="T355" i="1"/>
  <c r="P377" i="3" s="1"/>
  <c r="Q377" i="3"/>
  <c r="S348" i="1"/>
  <c r="O370" i="3"/>
  <c r="T340" i="1"/>
  <c r="Q362" i="3"/>
  <c r="S333" i="1"/>
  <c r="O355" i="3"/>
  <c r="U328" i="1"/>
  <c r="R350" i="3" s="1"/>
  <c r="S350" i="3"/>
  <c r="T323" i="1"/>
  <c r="Q345" i="3"/>
  <c r="T316" i="1"/>
  <c r="Q338" i="3"/>
  <c r="U310" i="1"/>
  <c r="S332" i="3"/>
  <c r="S306" i="1"/>
  <c r="N328" i="3" s="1"/>
  <c r="O328" i="3"/>
  <c r="U299" i="1"/>
  <c r="S321" i="3"/>
  <c r="U292" i="1"/>
  <c r="S314" i="3"/>
  <c r="S287" i="1"/>
  <c r="O309" i="3"/>
  <c r="S283" i="1"/>
  <c r="O305" i="3"/>
  <c r="U276" i="1"/>
  <c r="S298" i="3"/>
  <c r="T272" i="1"/>
  <c r="Q294" i="3"/>
  <c r="U267" i="1"/>
  <c r="S289" i="3"/>
  <c r="S260" i="1"/>
  <c r="O282" i="3"/>
  <c r="S255" i="1"/>
  <c r="O277" i="3"/>
  <c r="U248" i="1"/>
  <c r="S270" i="3"/>
  <c r="U243" i="1"/>
  <c r="S265" i="3"/>
  <c r="S236" i="1"/>
  <c r="O258" i="3"/>
  <c r="S230" i="1"/>
  <c r="O252" i="3"/>
  <c r="U224" i="1"/>
  <c r="S246" i="3"/>
  <c r="U219" i="1"/>
  <c r="S241" i="3"/>
  <c r="S212" i="1"/>
  <c r="O234" i="3"/>
  <c r="S205" i="1"/>
  <c r="O227" i="3"/>
  <c r="S200" i="1"/>
  <c r="O222" i="3"/>
  <c r="S195" i="1"/>
  <c r="O217" i="3"/>
  <c r="U188" i="1"/>
  <c r="S210" i="3"/>
  <c r="T184" i="1"/>
  <c r="Q206" i="3"/>
  <c r="S180" i="1"/>
  <c r="O202" i="3"/>
  <c r="S173" i="1"/>
  <c r="O195" i="3"/>
  <c r="U168" i="1"/>
  <c r="S190" i="3"/>
  <c r="U163" i="1"/>
  <c r="S185" i="3"/>
  <c r="T156" i="1"/>
  <c r="Q178" i="3"/>
  <c r="U148" i="1"/>
  <c r="S170" i="3"/>
  <c r="S143" i="1"/>
  <c r="O165" i="3"/>
  <c r="U136" i="1"/>
  <c r="S158" i="3"/>
  <c r="S131" i="1"/>
  <c r="O153" i="3"/>
  <c r="U123" i="1"/>
  <c r="S145" i="3"/>
  <c r="S116" i="1"/>
  <c r="O138" i="3"/>
  <c r="U108" i="1"/>
  <c r="S130" i="3"/>
  <c r="S103" i="1"/>
  <c r="O125" i="3"/>
  <c r="S99" i="1"/>
  <c r="O121" i="3"/>
  <c r="T91" i="1"/>
  <c r="Q113" i="3"/>
  <c r="T84" i="1"/>
  <c r="Q106" i="3"/>
  <c r="S78" i="1"/>
  <c r="O100" i="3"/>
  <c r="U72" i="1"/>
  <c r="S94" i="3"/>
  <c r="S68" i="1"/>
  <c r="O90" i="3"/>
  <c r="U63" i="1"/>
  <c r="S85" i="3"/>
  <c r="U57" i="1"/>
  <c r="S79" i="3"/>
  <c r="U51" i="1"/>
  <c r="S73" i="3"/>
  <c r="S47" i="1"/>
  <c r="O69" i="3"/>
  <c r="U36" i="1"/>
  <c r="S58" i="3"/>
  <c r="T33" i="1"/>
  <c r="Q55" i="3"/>
  <c r="T27" i="1"/>
  <c r="Q49" i="3"/>
  <c r="U20" i="1"/>
  <c r="S42" i="3"/>
  <c r="T17" i="1"/>
  <c r="Q39" i="3"/>
  <c r="S12" i="1"/>
  <c r="O34" i="3"/>
  <c r="S7" i="1"/>
  <c r="O29" i="3"/>
  <c r="U3" i="1"/>
  <c r="S25" i="3"/>
  <c r="T536" i="1"/>
  <c r="P558" i="3" s="1"/>
  <c r="Q558" i="3"/>
  <c r="T502" i="1"/>
  <c r="P524" i="3" s="1"/>
  <c r="Q524" i="3"/>
  <c r="T464" i="1"/>
  <c r="Q486" i="3"/>
  <c r="S416" i="1"/>
  <c r="O438" i="3"/>
  <c r="S366" i="1"/>
  <c r="O388" i="3"/>
  <c r="S345" i="1"/>
  <c r="N367" i="3" s="1"/>
  <c r="O367" i="3"/>
  <c r="S321" i="1"/>
  <c r="O343" i="3"/>
  <c r="S254" i="1"/>
  <c r="O276" i="3"/>
  <c r="T200" i="1"/>
  <c r="Q222" i="3"/>
  <c r="S145" i="1"/>
  <c r="O167" i="3"/>
  <c r="S126" i="1"/>
  <c r="O148" i="3"/>
  <c r="S109" i="1"/>
  <c r="O131" i="3"/>
  <c r="S81" i="1"/>
  <c r="O103" i="3"/>
  <c r="S54" i="1"/>
  <c r="O76" i="3"/>
  <c r="S14" i="1"/>
  <c r="O36" i="3"/>
  <c r="T562" i="1"/>
  <c r="P584" i="3" s="1"/>
  <c r="Q584" i="3"/>
  <c r="T542" i="1"/>
  <c r="P564" i="3" s="1"/>
  <c r="Q564" i="3"/>
  <c r="T525" i="1"/>
  <c r="P547" i="3" s="1"/>
  <c r="Q547" i="3"/>
  <c r="T487" i="1"/>
  <c r="P509" i="3" s="1"/>
  <c r="Q509" i="3"/>
  <c r="U447" i="1"/>
  <c r="S469" i="3"/>
  <c r="T414" i="1"/>
  <c r="Q436" i="3"/>
  <c r="U377" i="1"/>
  <c r="R399" i="3" s="1"/>
  <c r="S399" i="3"/>
  <c r="U341" i="1"/>
  <c r="R363" i="3" s="1"/>
  <c r="S363" i="3"/>
  <c r="U311" i="1"/>
  <c r="S333" i="3"/>
  <c r="U287" i="1"/>
  <c r="S309" i="3"/>
  <c r="T247" i="1"/>
  <c r="Q269" i="3"/>
  <c r="T215" i="1"/>
  <c r="Q237" i="3"/>
  <c r="T183" i="1"/>
  <c r="Q205" i="3"/>
  <c r="U149" i="1"/>
  <c r="S171" i="3"/>
  <c r="U122" i="1"/>
  <c r="S144" i="3"/>
  <c r="T89" i="1"/>
  <c r="Q111" i="3"/>
  <c r="T49" i="1"/>
  <c r="Q71" i="3"/>
  <c r="T23" i="1"/>
  <c r="Q45" i="3"/>
  <c r="U5" i="1"/>
  <c r="S27" i="3"/>
  <c r="U551" i="1"/>
  <c r="R573" i="3" s="1"/>
  <c r="S573" i="3"/>
  <c r="U521" i="1"/>
  <c r="R543" i="3" s="1"/>
  <c r="S543" i="3"/>
  <c r="U502" i="1"/>
  <c r="R524" i="3" s="1"/>
  <c r="S524" i="3"/>
  <c r="U479" i="1"/>
  <c r="R501" i="3" s="1"/>
  <c r="S501" i="3"/>
  <c r="U461" i="1"/>
  <c r="S483" i="3"/>
  <c r="U438" i="1"/>
  <c r="R460" i="3" s="1"/>
  <c r="S460" i="3"/>
  <c r="U410" i="1"/>
  <c r="R432" i="3" s="1"/>
  <c r="S432" i="3"/>
  <c r="U386" i="1"/>
  <c r="S408" i="3"/>
  <c r="U359" i="1"/>
  <c r="S381" i="3"/>
  <c r="U338" i="1"/>
  <c r="S360" i="3"/>
  <c r="U302" i="1"/>
  <c r="R324" i="3" s="1"/>
  <c r="S324" i="3"/>
  <c r="U266" i="1"/>
  <c r="S288" i="3"/>
  <c r="U242" i="1"/>
  <c r="S264" i="3"/>
  <c r="U223" i="1"/>
  <c r="S245" i="3"/>
  <c r="U190" i="1"/>
  <c r="S212" i="3"/>
  <c r="U162" i="1"/>
  <c r="S184" i="3"/>
  <c r="U138" i="1"/>
  <c r="S160" i="3"/>
  <c r="U119" i="1"/>
  <c r="S141" i="3"/>
  <c r="U77" i="1"/>
  <c r="S99" i="3"/>
  <c r="U42" i="1"/>
  <c r="S64" i="3"/>
  <c r="U10" i="1"/>
  <c r="S32" i="3"/>
  <c r="R114" i="1"/>
  <c r="Q114" i="1"/>
  <c r="Q385" i="1"/>
  <c r="R385" i="1"/>
  <c r="Q306" i="1"/>
  <c r="R335" i="1"/>
  <c r="Q335" i="1"/>
  <c r="Q207" i="1"/>
  <c r="R207" i="1"/>
  <c r="Q47" i="1"/>
  <c r="R47" i="1"/>
  <c r="R567" i="1"/>
  <c r="R351" i="1"/>
  <c r="R215" i="1"/>
  <c r="R254" i="1"/>
  <c r="Q254" i="1"/>
  <c r="Q118" i="1"/>
  <c r="R118" i="1"/>
  <c r="R94" i="1"/>
  <c r="Q94" i="1"/>
  <c r="R46" i="1"/>
  <c r="Q46" i="1"/>
  <c r="R569" i="1"/>
  <c r="R562" i="1"/>
  <c r="Q511" i="1"/>
  <c r="R439" i="1"/>
  <c r="Q415" i="1"/>
  <c r="R407" i="1"/>
  <c r="Q311" i="1"/>
  <c r="R278" i="1"/>
  <c r="Q231" i="1"/>
  <c r="Q294" i="1"/>
  <c r="Q42" i="1"/>
  <c r="Q317" i="1"/>
  <c r="R317" i="1"/>
  <c r="R213" i="1"/>
  <c r="Q213" i="1"/>
  <c r="Q181" i="1"/>
  <c r="R181" i="1"/>
  <c r="Q109" i="1"/>
  <c r="R109" i="1"/>
  <c r="Q101" i="1"/>
  <c r="R101" i="1"/>
  <c r="Q85" i="1"/>
  <c r="R85" i="1"/>
  <c r="Q69" i="1"/>
  <c r="R69" i="1"/>
  <c r="R558" i="1"/>
  <c r="R529" i="1"/>
  <c r="R525" i="1"/>
  <c r="R519" i="1"/>
  <c r="R487" i="1"/>
  <c r="R463" i="1"/>
  <c r="R393" i="1"/>
  <c r="Q325" i="1"/>
  <c r="Q301" i="1"/>
  <c r="Q261" i="1"/>
  <c r="Q135" i="1"/>
  <c r="Q127" i="1"/>
  <c r="R117" i="1"/>
  <c r="Q62" i="1"/>
  <c r="R21" i="1"/>
  <c r="R15" i="1"/>
  <c r="R7" i="1"/>
  <c r="R50" i="1"/>
  <c r="Q50" i="1"/>
  <c r="R313" i="1"/>
  <c r="Q330" i="1"/>
  <c r="R458" i="1"/>
  <c r="R226" i="1"/>
  <c r="Q431" i="1"/>
  <c r="R431" i="1"/>
  <c r="Q271" i="1"/>
  <c r="R271" i="1"/>
  <c r="Q55" i="1"/>
  <c r="R55" i="1"/>
  <c r="Q39" i="1"/>
  <c r="R39" i="1"/>
  <c r="R543" i="1"/>
  <c r="Q375" i="1"/>
  <c r="Q143" i="1"/>
  <c r="Q358" i="1"/>
  <c r="R358" i="1"/>
  <c r="R526" i="1"/>
  <c r="Q479" i="1"/>
  <c r="R390" i="1"/>
  <c r="Q295" i="1"/>
  <c r="R87" i="1"/>
  <c r="Q79" i="1"/>
  <c r="Q413" i="1"/>
  <c r="R413" i="1"/>
  <c r="R285" i="1"/>
  <c r="Q285" i="1"/>
  <c r="R237" i="1"/>
  <c r="Q237" i="1"/>
  <c r="Q61" i="1"/>
  <c r="R61" i="1"/>
  <c r="R550" i="1"/>
  <c r="R542" i="1"/>
  <c r="R534" i="1"/>
  <c r="R510" i="1"/>
  <c r="R383" i="1"/>
  <c r="R374" i="1"/>
  <c r="Q223" i="1"/>
  <c r="R197" i="1"/>
  <c r="Q189" i="1"/>
  <c r="R183" i="1"/>
  <c r="R151" i="1"/>
  <c r="R141" i="1"/>
  <c r="R103" i="1"/>
  <c r="Q95" i="1"/>
  <c r="Q78" i="1"/>
  <c r="Q401" i="1"/>
  <c r="Q209" i="1"/>
  <c r="R209" i="1"/>
  <c r="Q169" i="1"/>
  <c r="R169" i="1"/>
  <c r="Q97" i="1"/>
  <c r="R97" i="1"/>
  <c r="L348" i="1"/>
  <c r="L564" i="1"/>
  <c r="F586" i="3" s="1"/>
  <c r="L43" i="1"/>
  <c r="L513" i="1"/>
  <c r="F535" i="3" s="1"/>
  <c r="L475" i="1"/>
  <c r="F497" i="3" s="1"/>
  <c r="L76" i="1"/>
  <c r="L67" i="1"/>
  <c r="L477" i="1"/>
  <c r="F499" i="3" s="1"/>
  <c r="L20" i="1"/>
  <c r="L355" i="1"/>
  <c r="F377" i="3" s="1"/>
  <c r="L220" i="1"/>
  <c r="L155" i="1"/>
  <c r="L99" i="1"/>
  <c r="L228" i="1"/>
  <c r="L308" i="1"/>
  <c r="F330" i="3" s="1"/>
  <c r="L100" i="1"/>
  <c r="L387" i="1"/>
  <c r="L163" i="1"/>
  <c r="L563" i="1"/>
  <c r="F585" i="3" s="1"/>
  <c r="L483" i="1"/>
  <c r="F505" i="3" s="1"/>
  <c r="P570" i="1"/>
  <c r="Q570" i="1"/>
  <c r="P546" i="1"/>
  <c r="Q546" i="1"/>
  <c r="P522" i="1"/>
  <c r="Q522" i="1"/>
  <c r="P498" i="1"/>
  <c r="Q498" i="1"/>
  <c r="P482" i="1"/>
  <c r="Q482" i="1"/>
  <c r="P466" i="1"/>
  <c r="Q466" i="1"/>
  <c r="Q450" i="1"/>
  <c r="P450" i="1"/>
  <c r="P426" i="1"/>
  <c r="Q426" i="1"/>
  <c r="P418" i="1"/>
  <c r="Q418" i="1"/>
  <c r="P394" i="1"/>
  <c r="Q394" i="1"/>
  <c r="Q386" i="1"/>
  <c r="P386" i="1"/>
  <c r="P378" i="1"/>
  <c r="Q378" i="1"/>
  <c r="P370" i="1"/>
  <c r="Q370" i="1"/>
  <c r="P354" i="1"/>
  <c r="Q354" i="1"/>
  <c r="P346" i="1"/>
  <c r="Q346" i="1"/>
  <c r="P338" i="1"/>
  <c r="Q338" i="1"/>
  <c r="Q322" i="1"/>
  <c r="P322" i="1"/>
  <c r="Q314" i="1"/>
  <c r="P314" i="1"/>
  <c r="P298" i="1"/>
  <c r="Q298" i="1"/>
  <c r="P290" i="1"/>
  <c r="Q290" i="1"/>
  <c r="P282" i="1"/>
  <c r="Q282" i="1"/>
  <c r="Q274" i="1"/>
  <c r="P274" i="1"/>
  <c r="Q266" i="1"/>
  <c r="P266" i="1"/>
  <c r="P258" i="1"/>
  <c r="Q258" i="1"/>
  <c r="P250" i="1"/>
  <c r="Q250" i="1"/>
  <c r="P242" i="1"/>
  <c r="Q242" i="1"/>
  <c r="P234" i="1"/>
  <c r="Q234" i="1"/>
  <c r="Q218" i="1"/>
  <c r="P218" i="1"/>
  <c r="P210" i="1"/>
  <c r="Q210" i="1"/>
  <c r="Q202" i="1"/>
  <c r="P202" i="1"/>
  <c r="P194" i="1"/>
  <c r="Q194" i="1"/>
  <c r="Q186" i="1"/>
  <c r="P186" i="1"/>
  <c r="P178" i="1"/>
  <c r="Q178" i="1"/>
  <c r="P170" i="1"/>
  <c r="Q170" i="1"/>
  <c r="Q162" i="1"/>
  <c r="P162" i="1"/>
  <c r="P154" i="1"/>
  <c r="Q154" i="1"/>
  <c r="P146" i="1"/>
  <c r="Q146" i="1"/>
  <c r="Q138" i="1"/>
  <c r="P138" i="1"/>
  <c r="Q130" i="1"/>
  <c r="P130" i="1"/>
  <c r="Q122" i="1"/>
  <c r="P122" i="1"/>
  <c r="Q106" i="1"/>
  <c r="P106" i="1"/>
  <c r="P98" i="1"/>
  <c r="Q98" i="1"/>
  <c r="P90" i="1"/>
  <c r="Q90" i="1"/>
  <c r="P82" i="1"/>
  <c r="Q82" i="1"/>
  <c r="P74" i="1"/>
  <c r="Q74" i="1"/>
  <c r="P66" i="1"/>
  <c r="Q66" i="1"/>
  <c r="P58" i="1"/>
  <c r="Q58" i="1"/>
  <c r="Q34" i="1"/>
  <c r="P34" i="1"/>
  <c r="P26" i="1"/>
  <c r="Q26" i="1"/>
  <c r="P18" i="1"/>
  <c r="Q18" i="1"/>
  <c r="P10" i="1"/>
  <c r="Q10" i="1"/>
  <c r="P561" i="1"/>
  <c r="Q561" i="1"/>
  <c r="P553" i="1"/>
  <c r="Q553" i="1"/>
  <c r="P545" i="1"/>
  <c r="Q545" i="1"/>
  <c r="P521" i="1"/>
  <c r="Q521" i="1"/>
  <c r="P513" i="1"/>
  <c r="Q513" i="1"/>
  <c r="P505" i="1"/>
  <c r="Q505" i="1"/>
  <c r="Q497" i="1"/>
  <c r="P497" i="1"/>
  <c r="P489" i="1"/>
  <c r="Q489" i="1"/>
  <c r="P481" i="1"/>
  <c r="Q481" i="1"/>
  <c r="P473" i="1"/>
  <c r="Q473" i="1"/>
  <c r="P465" i="1"/>
  <c r="Q465" i="1"/>
  <c r="P457" i="1"/>
  <c r="Q457" i="1"/>
  <c r="Q449" i="1"/>
  <c r="P449" i="1"/>
  <c r="P441" i="1"/>
  <c r="Q441" i="1"/>
  <c r="Q433" i="1"/>
  <c r="P433" i="1"/>
  <c r="P369" i="1"/>
  <c r="Q369" i="1"/>
  <c r="P538" i="1"/>
  <c r="Q538" i="1"/>
  <c r="P474" i="1"/>
  <c r="Q474" i="1"/>
  <c r="P402" i="1"/>
  <c r="Q402" i="1"/>
  <c r="Q362" i="1"/>
  <c r="Q514" i="1"/>
  <c r="Q442" i="1"/>
  <c r="P458" i="1"/>
  <c r="P554" i="1"/>
  <c r="Q554" i="1"/>
  <c r="P530" i="1"/>
  <c r="Q530" i="1"/>
  <c r="P506" i="1"/>
  <c r="Q506" i="1"/>
  <c r="P410" i="1"/>
  <c r="Q410" i="1"/>
  <c r="P562" i="1"/>
  <c r="Q434" i="1"/>
  <c r="P226" i="1"/>
  <c r="P425" i="1"/>
  <c r="Q425" i="1"/>
  <c r="Q297" i="1"/>
  <c r="P297" i="1"/>
  <c r="P241" i="1"/>
  <c r="Q241" i="1"/>
  <c r="P225" i="1"/>
  <c r="Q225" i="1"/>
  <c r="P217" i="1"/>
  <c r="Q217" i="1"/>
  <c r="Q201" i="1"/>
  <c r="P201" i="1"/>
  <c r="P185" i="1"/>
  <c r="Q185" i="1"/>
  <c r="Q249" i="1"/>
  <c r="P528" i="1"/>
  <c r="Q528" i="1"/>
  <c r="P392" i="1"/>
  <c r="Q392" i="1"/>
  <c r="P360" i="1"/>
  <c r="Q360" i="1"/>
  <c r="P288" i="1"/>
  <c r="Q288" i="1"/>
  <c r="Q256" i="1"/>
  <c r="P256" i="1"/>
  <c r="P240" i="1"/>
  <c r="Q240" i="1"/>
  <c r="Q208" i="1"/>
  <c r="P208" i="1"/>
  <c r="P192" i="1"/>
  <c r="Q192" i="1"/>
  <c r="P176" i="1"/>
  <c r="Q176" i="1"/>
  <c r="P112" i="1"/>
  <c r="Q112" i="1"/>
  <c r="P80" i="1"/>
  <c r="Q80" i="1"/>
  <c r="Q32" i="1"/>
  <c r="P32" i="1"/>
  <c r="P8" i="1"/>
  <c r="Q8" i="1"/>
  <c r="Q520" i="1"/>
  <c r="Q480" i="1"/>
  <c r="P313" i="1"/>
  <c r="Q289" i="1"/>
  <c r="Q216" i="1"/>
  <c r="Q120" i="1"/>
  <c r="Q56" i="1"/>
  <c r="P568" i="1"/>
  <c r="P536" i="1"/>
  <c r="Q361" i="1"/>
  <c r="Q329" i="1"/>
  <c r="Q161" i="1"/>
  <c r="P494" i="1"/>
  <c r="Q494" i="1"/>
  <c r="P446" i="1"/>
  <c r="Q446" i="1"/>
  <c r="Q430" i="1"/>
  <c r="P430" i="1"/>
  <c r="Q382" i="1"/>
  <c r="P382" i="1"/>
  <c r="P302" i="1"/>
  <c r="Q302" i="1"/>
  <c r="Q286" i="1"/>
  <c r="P286" i="1"/>
  <c r="Q238" i="1"/>
  <c r="P238" i="1"/>
  <c r="Q166" i="1"/>
  <c r="P166" i="1"/>
  <c r="Q150" i="1"/>
  <c r="P150" i="1"/>
  <c r="Q102" i="1"/>
  <c r="P102" i="1"/>
  <c r="P38" i="1"/>
  <c r="Q38" i="1"/>
  <c r="Q512" i="1"/>
  <c r="P352" i="1"/>
  <c r="Q350" i="1"/>
  <c r="Q334" i="1"/>
  <c r="Q318" i="1"/>
  <c r="Q248" i="1"/>
  <c r="Q214" i="1"/>
  <c r="Q177" i="1"/>
  <c r="Q145" i="1"/>
  <c r="P128" i="1"/>
  <c r="P104" i="1"/>
  <c r="Q88" i="1"/>
  <c r="Q24" i="1"/>
  <c r="Q566" i="1"/>
  <c r="Q544" i="1"/>
  <c r="Q518" i="1"/>
  <c r="Q470" i="1"/>
  <c r="Q462" i="1"/>
  <c r="Q366" i="1"/>
  <c r="P344" i="1"/>
  <c r="Q342" i="1"/>
  <c r="P320" i="1"/>
  <c r="Q310" i="1"/>
  <c r="P296" i="1"/>
  <c r="P153" i="1"/>
  <c r="Q142" i="1"/>
  <c r="Q134" i="1"/>
  <c r="P40" i="1"/>
  <c r="P417" i="1"/>
  <c r="Q417" i="1"/>
  <c r="P353" i="1"/>
  <c r="Q353" i="1"/>
  <c r="P233" i="1"/>
  <c r="Q233" i="1"/>
  <c r="Q345" i="1"/>
  <c r="P209" i="1"/>
  <c r="P552" i="1"/>
  <c r="Q552" i="1"/>
  <c r="P400" i="1"/>
  <c r="Q400" i="1"/>
  <c r="Q376" i="1"/>
  <c r="P376" i="1"/>
  <c r="P368" i="1"/>
  <c r="Q368" i="1"/>
  <c r="P336" i="1"/>
  <c r="Q336" i="1"/>
  <c r="P312" i="1"/>
  <c r="Q312" i="1"/>
  <c r="Q264" i="1"/>
  <c r="P264" i="1"/>
  <c r="P168" i="1"/>
  <c r="Q168" i="1"/>
  <c r="P152" i="1"/>
  <c r="Q152" i="1"/>
  <c r="Q337" i="1"/>
  <c r="Q321" i="1"/>
  <c r="Q280" i="1"/>
  <c r="P305" i="1"/>
  <c r="Q224" i="1"/>
  <c r="P438" i="1"/>
  <c r="Q438" i="1"/>
  <c r="P326" i="1"/>
  <c r="Q326" i="1"/>
  <c r="P262" i="1"/>
  <c r="Q262" i="1"/>
  <c r="P246" i="1"/>
  <c r="Q246" i="1"/>
  <c r="P206" i="1"/>
  <c r="Q206" i="1"/>
  <c r="P174" i="1"/>
  <c r="Q174" i="1"/>
  <c r="P158" i="1"/>
  <c r="Q158" i="1"/>
  <c r="Q110" i="1"/>
  <c r="P110" i="1"/>
  <c r="Q30" i="1"/>
  <c r="P30" i="1"/>
  <c r="P472" i="1"/>
  <c r="P464" i="1"/>
  <c r="Q456" i="1"/>
  <c r="P385" i="1"/>
  <c r="Q328" i="1"/>
  <c r="Q304" i="1"/>
  <c r="Q273" i="1"/>
  <c r="Q265" i="1"/>
  <c r="Q198" i="1"/>
  <c r="Q96" i="1"/>
  <c r="P94" i="1"/>
  <c r="P149" i="1"/>
  <c r="Q149" i="1"/>
  <c r="P45" i="1"/>
  <c r="Q45" i="1"/>
  <c r="P29" i="1"/>
  <c r="Q29" i="1"/>
  <c r="Q461" i="1"/>
  <c r="Q341" i="1"/>
  <c r="P317" i="1"/>
  <c r="Q277" i="1"/>
  <c r="Q229" i="1"/>
  <c r="P125" i="1"/>
  <c r="P253" i="1"/>
  <c r="Q253" i="1"/>
  <c r="P157" i="1"/>
  <c r="Q157" i="1"/>
  <c r="P133" i="1"/>
  <c r="P85" i="1"/>
  <c r="P13" i="1"/>
  <c r="P73" i="1"/>
  <c r="Q73" i="1"/>
  <c r="P57" i="1"/>
  <c r="Q57" i="1"/>
  <c r="Q105" i="1"/>
  <c r="L524" i="1"/>
  <c r="F546" i="3" s="1"/>
  <c r="L59" i="1"/>
  <c r="L19" i="1"/>
  <c r="L259" i="1"/>
  <c r="L229" i="1"/>
  <c r="L547" i="1"/>
  <c r="F569" i="3" s="1"/>
  <c r="L411" i="1"/>
  <c r="L292" i="1"/>
  <c r="L460" i="1"/>
  <c r="L276" i="1"/>
  <c r="L481" i="1"/>
  <c r="F503" i="3" s="1"/>
  <c r="L80" i="1"/>
  <c r="L37" i="1"/>
  <c r="L332" i="1"/>
  <c r="L147" i="1"/>
  <c r="L132" i="1"/>
  <c r="L325" i="1"/>
  <c r="L221" i="1"/>
  <c r="L548" i="1"/>
  <c r="F570" i="3" s="1"/>
  <c r="L406" i="1"/>
  <c r="L545" i="1"/>
  <c r="F567" i="3" s="1"/>
  <c r="L421" i="1"/>
  <c r="L302" i="1"/>
  <c r="F324" i="3" s="1"/>
  <c r="L265" i="1"/>
  <c r="L508" i="1"/>
  <c r="F530" i="3" s="1"/>
  <c r="L485" i="1"/>
  <c r="F507" i="3" s="1"/>
  <c r="L372" i="1"/>
  <c r="L203" i="1"/>
  <c r="L331" i="1"/>
  <c r="L124" i="1"/>
  <c r="L206" i="1"/>
  <c r="L25" i="1"/>
  <c r="L540" i="1"/>
  <c r="F562" i="3" s="1"/>
  <c r="L507" i="1"/>
  <c r="F529" i="3" s="1"/>
  <c r="L435" i="1"/>
  <c r="L323" i="1"/>
  <c r="L299" i="1"/>
  <c r="L211" i="1"/>
  <c r="L139" i="1"/>
  <c r="L248" i="1"/>
  <c r="L224" i="1"/>
  <c r="L112" i="1"/>
  <c r="L552" i="1"/>
  <c r="F574" i="3" s="1"/>
  <c r="L24" i="1"/>
  <c r="L440" i="1"/>
  <c r="L312" i="1"/>
  <c r="L184" i="1"/>
  <c r="L561" i="1"/>
  <c r="F583" i="3" s="1"/>
  <c r="L249" i="1"/>
  <c r="L142" i="1"/>
  <c r="L556" i="1"/>
  <c r="F578" i="3" s="1"/>
  <c r="L195" i="1"/>
  <c r="L272" i="1"/>
  <c r="L192" i="1"/>
  <c r="L152" i="1"/>
  <c r="L64" i="1"/>
  <c r="L398" i="1"/>
  <c r="L6" i="1"/>
  <c r="L539" i="1"/>
  <c r="F561" i="3" s="1"/>
  <c r="L531" i="1"/>
  <c r="F553" i="3" s="1"/>
  <c r="L492" i="1"/>
  <c r="F514" i="3" s="1"/>
  <c r="L451" i="1"/>
  <c r="L412" i="1"/>
  <c r="L217" i="1"/>
  <c r="L116" i="1"/>
  <c r="L35" i="1"/>
  <c r="L364" i="1"/>
  <c r="L315" i="1"/>
  <c r="L284" i="1"/>
  <c r="L251" i="1"/>
  <c r="L204" i="1"/>
  <c r="L27" i="1"/>
  <c r="L12" i="1"/>
  <c r="L461" i="1"/>
  <c r="L397" i="1"/>
  <c r="F419" i="3" s="1"/>
  <c r="L486" i="1"/>
  <c r="F508" i="3" s="1"/>
  <c r="L352" i="1"/>
  <c r="F374" i="3" s="1"/>
  <c r="L264" i="1"/>
  <c r="L157" i="1"/>
  <c r="L16" i="1"/>
  <c r="L520" i="1"/>
  <c r="F542" i="3" s="1"/>
  <c r="L472" i="1"/>
  <c r="L373" i="1"/>
  <c r="F395" i="3" s="1"/>
  <c r="L320" i="1"/>
  <c r="L230" i="1"/>
  <c r="L189" i="1"/>
  <c r="L156" i="1"/>
  <c r="L118" i="1"/>
  <c r="L72" i="1"/>
  <c r="L22" i="1"/>
  <c r="L527" i="1"/>
  <c r="F549" i="3" s="1"/>
  <c r="L498" i="1"/>
  <c r="F520" i="3" s="1"/>
  <c r="L422" i="1"/>
  <c r="F444" i="3" s="1"/>
  <c r="L322" i="1"/>
  <c r="L286" i="1"/>
  <c r="L191" i="1"/>
  <c r="L162" i="1"/>
  <c r="L126" i="1"/>
  <c r="L109" i="1"/>
  <c r="L70" i="1"/>
  <c r="L50" i="1"/>
  <c r="L7" i="1"/>
  <c r="L419" i="1"/>
  <c r="L235" i="1"/>
  <c r="L227" i="1"/>
  <c r="L413" i="1"/>
  <c r="L285" i="1"/>
  <c r="L47" i="1"/>
  <c r="L509" i="1"/>
  <c r="F531" i="3" s="1"/>
  <c r="L309" i="1"/>
  <c r="F331" i="3" s="1"/>
  <c r="L56" i="1"/>
  <c r="L502" i="1"/>
  <c r="F524" i="3" s="1"/>
  <c r="L454" i="1"/>
  <c r="L416" i="1"/>
  <c r="L384" i="1"/>
  <c r="F406" i="3" s="1"/>
  <c r="L335" i="1"/>
  <c r="F357" i="3" s="1"/>
  <c r="L244" i="1"/>
  <c r="L200" i="1"/>
  <c r="L168" i="1"/>
  <c r="L128" i="1"/>
  <c r="L88" i="1"/>
  <c r="L40" i="1"/>
  <c r="L553" i="1"/>
  <c r="F575" i="3" s="1"/>
  <c r="L534" i="1"/>
  <c r="F556" i="3" s="1"/>
  <c r="L429" i="1"/>
  <c r="L410" i="1"/>
  <c r="F432" i="3" s="1"/>
  <c r="L390" i="1"/>
  <c r="L313" i="1"/>
  <c r="L258" i="1"/>
  <c r="L198" i="1"/>
  <c r="L178" i="1"/>
  <c r="L150" i="1"/>
  <c r="L134" i="1"/>
  <c r="L101" i="1"/>
  <c r="L78" i="1"/>
  <c r="L61" i="1"/>
  <c r="L31" i="1"/>
  <c r="L14" i="1"/>
  <c r="L329" i="1"/>
  <c r="L324" i="1"/>
  <c r="L500" i="1"/>
  <c r="F522" i="3" s="1"/>
  <c r="L404" i="1"/>
  <c r="L45" i="1"/>
  <c r="L280" i="1"/>
  <c r="L528" i="1"/>
  <c r="F550" i="3" s="1"/>
  <c r="L488" i="1"/>
  <c r="F510" i="3" s="1"/>
  <c r="L452" i="1"/>
  <c r="L240" i="1"/>
  <c r="L196" i="1"/>
  <c r="L120" i="1"/>
  <c r="L445" i="1"/>
  <c r="L349" i="1"/>
  <c r="L257" i="1"/>
  <c r="L197" i="1"/>
  <c r="L149" i="1"/>
  <c r="L133" i="1"/>
  <c r="L113" i="1"/>
  <c r="L13" i="1"/>
  <c r="L503" i="1"/>
  <c r="F525" i="3" s="1"/>
  <c r="L383" i="1"/>
  <c r="L182" i="1"/>
  <c r="L533" i="1"/>
  <c r="F555" i="3" s="1"/>
  <c r="L294" i="1"/>
  <c r="L514" i="1"/>
  <c r="F536" i="3" s="1"/>
  <c r="L490" i="1"/>
  <c r="F512" i="3" s="1"/>
  <c r="L473" i="1"/>
  <c r="L447" i="1"/>
  <c r="L369" i="1"/>
  <c r="L350" i="1"/>
  <c r="L330" i="1"/>
  <c r="F352" i="3" s="1"/>
  <c r="L295" i="1"/>
  <c r="L271" i="1"/>
  <c r="L239" i="1"/>
  <c r="L215" i="1"/>
  <c r="L114" i="1"/>
  <c r="L253" i="1"/>
  <c r="L501" i="1"/>
  <c r="F523" i="3" s="1"/>
  <c r="L382" i="1"/>
  <c r="L174" i="1"/>
  <c r="L55" i="1"/>
  <c r="L560" i="1"/>
  <c r="F582" i="3" s="1"/>
  <c r="L414" i="1"/>
  <c r="L376" i="1"/>
  <c r="F398" i="3" s="1"/>
  <c r="L334" i="1"/>
  <c r="L288" i="1"/>
  <c r="L166" i="1"/>
  <c r="L87" i="1"/>
  <c r="L36" i="1"/>
  <c r="L570" i="1"/>
  <c r="F592" i="3" s="1"/>
  <c r="L551" i="1"/>
  <c r="F573" i="3" s="1"/>
  <c r="L530" i="1"/>
  <c r="F552" i="3" s="1"/>
  <c r="L506" i="1"/>
  <c r="F528" i="3" s="1"/>
  <c r="L489" i="1"/>
  <c r="F511" i="3" s="1"/>
  <c r="L470" i="1"/>
  <c r="L426" i="1"/>
  <c r="L409" i="1"/>
  <c r="L386" i="1"/>
  <c r="L366" i="1"/>
  <c r="L327" i="1"/>
  <c r="F349" i="3" s="1"/>
  <c r="L310" i="1"/>
  <c r="L290" i="1"/>
  <c r="L270" i="1"/>
  <c r="L238" i="1"/>
  <c r="L210" i="1"/>
  <c r="L170" i="1"/>
  <c r="L98" i="1"/>
  <c r="L74" i="1"/>
  <c r="L58" i="1"/>
  <c r="L30" i="1"/>
  <c r="L443" i="1"/>
  <c r="L403" i="1"/>
  <c r="L357" i="1"/>
  <c r="L347" i="1"/>
  <c r="L277" i="1"/>
  <c r="L187" i="1"/>
  <c r="L97" i="1"/>
  <c r="L89" i="1"/>
  <c r="L225" i="1"/>
  <c r="L446" i="1"/>
  <c r="L278" i="1"/>
  <c r="L546" i="1"/>
  <c r="F568" i="3" s="1"/>
  <c r="L466" i="1"/>
  <c r="L441" i="1"/>
  <c r="L401" i="1"/>
  <c r="F423" i="3" s="1"/>
  <c r="L381" i="1"/>
  <c r="L345" i="1"/>
  <c r="F367" i="3" s="1"/>
  <c r="L250" i="1"/>
  <c r="L207" i="1"/>
  <c r="L26" i="1"/>
  <c r="L367" i="1"/>
  <c r="F389" i="3" s="1"/>
  <c r="L567" i="1"/>
  <c r="F589" i="3" s="1"/>
  <c r="L344" i="1"/>
  <c r="F366" i="3" s="1"/>
  <c r="L517" i="1"/>
  <c r="F539" i="3" s="1"/>
  <c r="L497" i="1"/>
  <c r="F519" i="3" s="1"/>
  <c r="L465" i="1"/>
  <c r="L434" i="1"/>
  <c r="L359" i="1"/>
  <c r="L321" i="1"/>
  <c r="L282" i="1"/>
  <c r="L231" i="1"/>
  <c r="L190" i="1"/>
  <c r="L90" i="1"/>
  <c r="L42" i="1"/>
  <c r="L457" i="1"/>
  <c r="L145" i="1"/>
  <c r="L468" i="1"/>
  <c r="L428" i="1"/>
  <c r="L425" i="1"/>
  <c r="L389" i="1"/>
  <c r="L371" i="1"/>
  <c r="L291" i="1"/>
  <c r="L148" i="1"/>
  <c r="L550" i="1"/>
  <c r="F572" i="3" s="1"/>
  <c r="L407" i="1"/>
  <c r="L562" i="1"/>
  <c r="F584" i="3" s="1"/>
  <c r="L482" i="1"/>
  <c r="F504" i="3" s="1"/>
  <c r="L361" i="1"/>
  <c r="L303" i="1"/>
  <c r="F325" i="3" s="1"/>
  <c r="L266" i="1"/>
  <c r="L234" i="1"/>
  <c r="L143" i="1"/>
  <c r="L94" i="1"/>
  <c r="L193" i="1"/>
  <c r="L471" i="1"/>
  <c r="L464" i="1"/>
  <c r="L368" i="1"/>
  <c r="L522" i="1"/>
  <c r="F544" i="3" s="1"/>
  <c r="L378" i="1"/>
  <c r="F400" i="3" s="1"/>
  <c r="L343" i="1"/>
  <c r="F365" i="3" s="1"/>
  <c r="L159" i="1"/>
  <c r="L106" i="1"/>
  <c r="L69" i="1"/>
  <c r="L555" i="1"/>
  <c r="F577" i="3" s="1"/>
  <c r="L515" i="1"/>
  <c r="F537" i="3" s="1"/>
  <c r="L499" i="1"/>
  <c r="F521" i="3" s="1"/>
  <c r="L444" i="1"/>
  <c r="L396" i="1"/>
  <c r="F418" i="3" s="1"/>
  <c r="L340" i="1"/>
  <c r="L275" i="1"/>
  <c r="L201" i="1"/>
  <c r="L33" i="1"/>
  <c r="L557" i="1"/>
  <c r="F579" i="3" s="1"/>
  <c r="L532" i="1"/>
  <c r="F554" i="3" s="1"/>
  <c r="L379" i="1"/>
  <c r="F401" i="3" s="1"/>
  <c r="L316" i="1"/>
  <c r="L267" i="1"/>
  <c r="L252" i="1"/>
  <c r="L245" i="1"/>
  <c r="L179" i="1"/>
  <c r="L28" i="1"/>
  <c r="L9" i="1"/>
  <c r="L476" i="1"/>
  <c r="F498" i="3" s="1"/>
  <c r="L402" i="1"/>
  <c r="F424" i="3" s="1"/>
  <c r="L21" i="1"/>
  <c r="L496" i="1"/>
  <c r="F518" i="3" s="1"/>
  <c r="L360" i="1"/>
  <c r="F382" i="3" s="1"/>
  <c r="L173" i="1"/>
  <c r="L32" i="1"/>
  <c r="L525" i="1"/>
  <c r="F547" i="3" s="1"/>
  <c r="L480" i="1"/>
  <c r="F502" i="3" s="1"/>
  <c r="L448" i="1"/>
  <c r="L408" i="1"/>
  <c r="L374" i="1"/>
  <c r="F396" i="3" s="1"/>
  <c r="L328" i="1"/>
  <c r="F350" i="3" s="1"/>
  <c r="L279" i="1"/>
  <c r="L232" i="1"/>
  <c r="L160" i="1"/>
  <c r="L119" i="1"/>
  <c r="L569" i="1"/>
  <c r="F591" i="3" s="1"/>
  <c r="L549" i="1"/>
  <c r="F571" i="3" s="1"/>
  <c r="L529" i="1"/>
  <c r="F551" i="3" s="1"/>
  <c r="L505" i="1"/>
  <c r="F527" i="3" s="1"/>
  <c r="L487" i="1"/>
  <c r="F509" i="3" s="1"/>
  <c r="L469" i="1"/>
  <c r="F491" i="3" s="1"/>
  <c r="L442" i="1"/>
  <c r="L423" i="1"/>
  <c r="L405" i="1"/>
  <c r="L385" i="1"/>
  <c r="F407" i="3" s="1"/>
  <c r="L362" i="1"/>
  <c r="F384" i="3" s="1"/>
  <c r="L346" i="1"/>
  <c r="L306" i="1"/>
  <c r="F328" i="3" s="1"/>
  <c r="L289" i="1"/>
  <c r="L269" i="1"/>
  <c r="L255" i="1"/>
  <c r="L237" i="1"/>
  <c r="L209" i="1"/>
  <c r="L194" i="1"/>
  <c r="L167" i="1"/>
  <c r="L146" i="1"/>
  <c r="L130" i="1"/>
  <c r="L111" i="1"/>
  <c r="L95" i="1"/>
  <c r="L71" i="1"/>
  <c r="L54" i="1"/>
  <c r="L29" i="1"/>
  <c r="L10" i="1"/>
  <c r="L73" i="1"/>
  <c r="L491" i="1"/>
  <c r="F513" i="3" s="1"/>
  <c r="L484" i="1"/>
  <c r="F506" i="3" s="1"/>
  <c r="L467" i="1"/>
  <c r="L427" i="1"/>
  <c r="L420" i="1"/>
  <c r="L395" i="1"/>
  <c r="L363" i="1"/>
  <c r="F385" i="3" s="1"/>
  <c r="L356" i="1"/>
  <c r="L353" i="1"/>
  <c r="L339" i="1"/>
  <c r="L293" i="1"/>
  <c r="L283" i="1"/>
  <c r="L236" i="1"/>
  <c r="L233" i="1"/>
  <c r="L177" i="1"/>
  <c r="L169" i="1"/>
  <c r="L131" i="1"/>
  <c r="L115" i="1"/>
  <c r="L107" i="1"/>
  <c r="L11" i="1"/>
  <c r="L523" i="1"/>
  <c r="F545" i="3" s="1"/>
  <c r="L459" i="1"/>
  <c r="L380" i="1"/>
  <c r="F402" i="3" s="1"/>
  <c r="L307" i="1"/>
  <c r="F329" i="3" s="1"/>
  <c r="L296" i="1"/>
  <c r="L268" i="1"/>
  <c r="L243" i="1"/>
  <c r="L180" i="1"/>
  <c r="L153" i="1"/>
  <c r="L83" i="1"/>
  <c r="L52" i="1"/>
  <c r="L49" i="1"/>
  <c r="L188" i="1"/>
  <c r="L185" i="1"/>
  <c r="L171" i="1"/>
  <c r="L164" i="1"/>
  <c r="L137" i="1"/>
  <c r="L75" i="1"/>
  <c r="L68" i="1"/>
  <c r="L51" i="1"/>
  <c r="L44" i="1"/>
  <c r="L41" i="1"/>
  <c r="L17" i="1"/>
  <c r="L565" i="1"/>
  <c r="F587" i="3" s="1"/>
  <c r="L453" i="1"/>
  <c r="L365" i="1"/>
  <c r="L165" i="1"/>
  <c r="L543" i="1"/>
  <c r="F565" i="3" s="1"/>
  <c r="L463" i="1"/>
  <c r="F485" i="3" s="1"/>
  <c r="L326" i="1"/>
  <c r="F348" i="3" s="1"/>
  <c r="L247" i="1"/>
  <c r="L110" i="1"/>
  <c r="L544" i="1"/>
  <c r="F566" i="3" s="1"/>
  <c r="L512" i="1"/>
  <c r="F534" i="3" s="1"/>
  <c r="L462" i="1"/>
  <c r="L439" i="1"/>
  <c r="L400" i="1"/>
  <c r="L342" i="1"/>
  <c r="F364" i="3" s="1"/>
  <c r="L260" i="1"/>
  <c r="L222" i="1"/>
  <c r="L176" i="1"/>
  <c r="L144" i="1"/>
  <c r="L104" i="1"/>
  <c r="L63" i="1"/>
  <c r="L8" i="1"/>
  <c r="L559" i="1"/>
  <c r="F581" i="3" s="1"/>
  <c r="L538" i="1"/>
  <c r="F560" i="3" s="1"/>
  <c r="L521" i="1"/>
  <c r="F543" i="3" s="1"/>
  <c r="L495" i="1"/>
  <c r="F517" i="3" s="1"/>
  <c r="L479" i="1"/>
  <c r="F501" i="3" s="1"/>
  <c r="L458" i="1"/>
  <c r="L433" i="1"/>
  <c r="L418" i="1"/>
  <c r="L394" i="1"/>
  <c r="L377" i="1"/>
  <c r="F399" i="3" s="1"/>
  <c r="L358" i="1"/>
  <c r="L338" i="1"/>
  <c r="L319" i="1"/>
  <c r="L301" i="1"/>
  <c r="L281" i="1"/>
  <c r="L263" i="1"/>
  <c r="L246" i="1"/>
  <c r="L226" i="1"/>
  <c r="L205" i="1"/>
  <c r="L186" i="1"/>
  <c r="L158" i="1"/>
  <c r="L141" i="1"/>
  <c r="L122" i="1"/>
  <c r="L105" i="1"/>
  <c r="L86" i="1"/>
  <c r="L66" i="1"/>
  <c r="L39" i="1"/>
  <c r="L23" i="1"/>
  <c r="L5" i="1"/>
  <c r="L161" i="1"/>
  <c r="L123" i="1"/>
  <c r="L541" i="1"/>
  <c r="F563" i="3" s="1"/>
  <c r="L437" i="1"/>
  <c r="L305" i="1"/>
  <c r="L77" i="1"/>
  <c r="L526" i="1"/>
  <c r="F548" i="3" s="1"/>
  <c r="L438" i="1"/>
  <c r="F460" i="3" s="1"/>
  <c r="L318" i="1"/>
  <c r="L214" i="1"/>
  <c r="L93" i="1"/>
  <c r="L568" i="1"/>
  <c r="F590" i="3" s="1"/>
  <c r="L542" i="1"/>
  <c r="F564" i="3" s="1"/>
  <c r="L510" i="1"/>
  <c r="F532" i="3" s="1"/>
  <c r="L456" i="1"/>
  <c r="L432" i="1"/>
  <c r="L392" i="1"/>
  <c r="F414" i="3" s="1"/>
  <c r="L341" i="1"/>
  <c r="F363" i="3" s="1"/>
  <c r="L304" i="1"/>
  <c r="L256" i="1"/>
  <c r="L216" i="1"/>
  <c r="L175" i="1"/>
  <c r="L140" i="1"/>
  <c r="L96" i="1"/>
  <c r="L48" i="1"/>
  <c r="L558" i="1"/>
  <c r="F580" i="3" s="1"/>
  <c r="L537" i="1"/>
  <c r="F559" i="3" s="1"/>
  <c r="L519" i="1"/>
  <c r="F541" i="3" s="1"/>
  <c r="L494" i="1"/>
  <c r="F516" i="3" s="1"/>
  <c r="L478" i="1"/>
  <c r="F500" i="3" s="1"/>
  <c r="L450" i="1"/>
  <c r="L431" i="1"/>
  <c r="L417" i="1"/>
  <c r="L393" i="1"/>
  <c r="L375" i="1"/>
  <c r="F397" i="3" s="1"/>
  <c r="L354" i="1"/>
  <c r="L337" i="1"/>
  <c r="L317" i="1"/>
  <c r="L298" i="1"/>
  <c r="L274" i="1"/>
  <c r="L262" i="1"/>
  <c r="L242" i="1"/>
  <c r="L223" i="1"/>
  <c r="L202" i="1"/>
  <c r="L183" i="1"/>
  <c r="L154" i="1"/>
  <c r="L138" i="1"/>
  <c r="L103" i="1"/>
  <c r="L82" i="1"/>
  <c r="L65" i="1"/>
  <c r="L38" i="1"/>
  <c r="L18" i="1"/>
  <c r="L219" i="1"/>
  <c r="L212" i="1"/>
  <c r="L108" i="1"/>
  <c r="L91" i="1"/>
  <c r="L84" i="1"/>
  <c r="L81" i="1"/>
  <c r="L60" i="1"/>
  <c r="L57" i="1"/>
  <c r="L516" i="1"/>
  <c r="F538" i="3" s="1"/>
  <c r="L436" i="1"/>
  <c r="L287" i="1"/>
  <c r="L53" i="1"/>
  <c r="L511" i="1"/>
  <c r="F533" i="3" s="1"/>
  <c r="L399" i="1"/>
  <c r="F421" i="3" s="1"/>
  <c r="L311" i="1"/>
  <c r="L213" i="1"/>
  <c r="L85" i="1"/>
  <c r="L566" i="1"/>
  <c r="F588" i="3" s="1"/>
  <c r="L536" i="1"/>
  <c r="F558" i="3" s="1"/>
  <c r="L504" i="1"/>
  <c r="F526" i="3" s="1"/>
  <c r="L455" i="1"/>
  <c r="L424" i="1"/>
  <c r="L388" i="1"/>
  <c r="L336" i="1"/>
  <c r="L300" i="1"/>
  <c r="L254" i="1"/>
  <c r="L208" i="1"/>
  <c r="L172" i="1"/>
  <c r="L136" i="1"/>
  <c r="L92" i="1"/>
  <c r="L46" i="1"/>
  <c r="L554" i="1"/>
  <c r="F576" i="3" s="1"/>
  <c r="L535" i="1"/>
  <c r="F557" i="3" s="1"/>
  <c r="L518" i="1"/>
  <c r="F540" i="3" s="1"/>
  <c r="L493" i="1"/>
  <c r="F515" i="3" s="1"/>
  <c r="L474" i="1"/>
  <c r="F496" i="3" s="1"/>
  <c r="L449" i="1"/>
  <c r="L430" i="1"/>
  <c r="L415" i="1"/>
  <c r="L391" i="1"/>
  <c r="L370" i="1"/>
  <c r="L351" i="1"/>
  <c r="L333" i="1"/>
  <c r="L314" i="1"/>
  <c r="L297" i="1"/>
  <c r="F319" i="3" s="1"/>
  <c r="L273" i="1"/>
  <c r="L261" i="1"/>
  <c r="L241" i="1"/>
  <c r="L218" i="1"/>
  <c r="L199" i="1"/>
  <c r="L181" i="1"/>
  <c r="L151" i="1"/>
  <c r="L135" i="1"/>
  <c r="L117" i="1"/>
  <c r="L102" i="1"/>
  <c r="L79" i="1"/>
  <c r="L62" i="1"/>
  <c r="L34" i="1"/>
  <c r="L15" i="1"/>
  <c r="L4" i="1"/>
  <c r="L129" i="1"/>
  <c r="L125" i="1"/>
  <c r="L127" i="1"/>
  <c r="L3" i="1"/>
  <c r="L121" i="1"/>
  <c r="G137" i="3"/>
  <c r="G28" i="3"/>
  <c r="G35" i="3"/>
  <c r="G50" i="3"/>
  <c r="G98" i="3"/>
  <c r="G151" i="3"/>
  <c r="G147" i="3"/>
  <c r="G159" i="3"/>
  <c r="G99" i="3"/>
  <c r="G153" i="3"/>
  <c r="G39" i="3"/>
  <c r="G66" i="3"/>
  <c r="G87" i="3"/>
  <c r="G43" i="3"/>
  <c r="G44" i="3"/>
  <c r="G63" i="3"/>
  <c r="G90" i="3"/>
  <c r="G113" i="3"/>
  <c r="G52" i="3"/>
  <c r="G138" i="3"/>
  <c r="G51" i="3"/>
  <c r="G162" i="3"/>
  <c r="G169" i="3"/>
  <c r="G172" i="3"/>
  <c r="G175" i="3"/>
  <c r="G177" i="3"/>
  <c r="G183" i="3"/>
  <c r="G188" i="3"/>
  <c r="G194" i="3"/>
  <c r="G201" i="3"/>
  <c r="G204" i="3"/>
  <c r="G207" i="3"/>
  <c r="G211" i="3"/>
  <c r="G212" i="3"/>
  <c r="G101" i="3"/>
  <c r="G218" i="3"/>
  <c r="G223" i="3"/>
  <c r="G155" i="3"/>
  <c r="G228" i="3"/>
  <c r="G131" i="3"/>
  <c r="G235" i="3"/>
  <c r="G49" i="3"/>
  <c r="G236" i="3"/>
  <c r="G24" i="3"/>
  <c r="G247" i="3"/>
  <c r="G68" i="3"/>
  <c r="G33" i="3"/>
  <c r="G154" i="3"/>
  <c r="G241" i="3"/>
  <c r="G249" i="3"/>
  <c r="G257" i="3"/>
  <c r="G259" i="3"/>
  <c r="G260" i="3"/>
  <c r="G263" i="3"/>
  <c r="G275" i="3"/>
  <c r="G281" i="3"/>
  <c r="G282" i="3"/>
  <c r="G283" i="3"/>
  <c r="G139" i="3"/>
  <c r="G291" i="3"/>
  <c r="G292" i="3"/>
  <c r="G297" i="3"/>
  <c r="G148" i="3"/>
  <c r="G303" i="3"/>
  <c r="G307" i="3"/>
  <c r="G308" i="3"/>
  <c r="G311" i="3"/>
  <c r="G313" i="3"/>
  <c r="G316" i="3"/>
  <c r="G321" i="3"/>
  <c r="G322" i="3"/>
  <c r="G323" i="3"/>
  <c r="G332" i="3"/>
  <c r="G334" i="3"/>
  <c r="G335" i="3"/>
  <c r="G337" i="3"/>
  <c r="G340" i="3"/>
  <c r="G343" i="3"/>
  <c r="G345" i="3"/>
  <c r="G351" i="3"/>
  <c r="G354" i="3"/>
  <c r="G355" i="3"/>
  <c r="G356" i="3"/>
  <c r="G219" i="3"/>
  <c r="G359" i="3"/>
  <c r="G361" i="3"/>
  <c r="G369" i="3"/>
  <c r="G370" i="3"/>
  <c r="G371" i="3"/>
  <c r="G375" i="3"/>
  <c r="G378" i="3"/>
  <c r="G379" i="3"/>
  <c r="G380" i="3"/>
  <c r="G387" i="3"/>
  <c r="G391" i="3"/>
  <c r="G393" i="3"/>
  <c r="G404" i="3"/>
  <c r="G409" i="3"/>
  <c r="G410" i="3"/>
  <c r="G412" i="3"/>
  <c r="G417" i="3"/>
  <c r="G420" i="3"/>
  <c r="G426" i="3"/>
  <c r="G430" i="3"/>
  <c r="G433" i="3"/>
  <c r="G434" i="3"/>
  <c r="G439" i="3"/>
  <c r="G441" i="3"/>
  <c r="G442" i="3"/>
  <c r="G447" i="3"/>
  <c r="G449" i="3"/>
  <c r="G450" i="3"/>
  <c r="G451" i="3"/>
  <c r="G431" i="3"/>
  <c r="G452" i="3"/>
  <c r="G457" i="3"/>
  <c r="G458" i="3"/>
  <c r="G462" i="3"/>
  <c r="G465" i="3"/>
  <c r="G100" i="3"/>
  <c r="G468" i="3"/>
  <c r="G471" i="3"/>
  <c r="G473" i="3"/>
  <c r="G479" i="3"/>
  <c r="G482" i="3"/>
  <c r="G187" i="3"/>
  <c r="G484" i="3"/>
  <c r="G362" i="3"/>
  <c r="G490" i="3"/>
  <c r="G492" i="3"/>
  <c r="G494" i="3"/>
  <c r="G82" i="3"/>
  <c r="G499" i="3"/>
  <c r="G505" i="3"/>
  <c r="G508" i="3"/>
  <c r="G514" i="3"/>
  <c r="G26" i="3"/>
  <c r="G513" i="3"/>
  <c r="G206" i="3"/>
  <c r="G511" i="3"/>
  <c r="G519" i="3"/>
  <c r="G523" i="3"/>
  <c r="G524" i="3"/>
  <c r="G106" i="3"/>
  <c r="G498" i="3"/>
  <c r="G531" i="3"/>
  <c r="G535" i="3"/>
  <c r="G538" i="3"/>
  <c r="G540" i="3"/>
  <c r="G543" i="3"/>
  <c r="G547" i="3"/>
  <c r="G548" i="3"/>
  <c r="G174" i="3"/>
  <c r="G553" i="3"/>
  <c r="G556" i="3"/>
  <c r="G561" i="3"/>
  <c r="G562" i="3"/>
  <c r="G570" i="3"/>
  <c r="G545" i="3"/>
  <c r="G571" i="3"/>
  <c r="G572" i="3"/>
  <c r="G577" i="3"/>
  <c r="G578" i="3"/>
  <c r="G579" i="3"/>
  <c r="G580" i="3"/>
  <c r="G563" i="3"/>
  <c r="G564" i="3"/>
  <c r="G586" i="3"/>
  <c r="G587" i="3"/>
  <c r="G529" i="3"/>
  <c r="G444" i="3"/>
  <c r="G127" i="3"/>
  <c r="G135" i="3"/>
  <c r="G34" i="3"/>
  <c r="G74" i="3"/>
  <c r="G84" i="3"/>
  <c r="G91" i="3"/>
  <c r="G105" i="3"/>
  <c r="G156" i="3"/>
  <c r="G83" i="3"/>
  <c r="G65" i="3"/>
  <c r="G42" i="3"/>
  <c r="G111" i="3"/>
  <c r="G67" i="3"/>
  <c r="G143" i="3"/>
  <c r="G115" i="3"/>
  <c r="G119" i="3"/>
  <c r="G121" i="3"/>
  <c r="G124" i="3"/>
  <c r="G163" i="3"/>
  <c r="G170" i="3"/>
  <c r="G171" i="3"/>
  <c r="G180" i="3"/>
  <c r="G185" i="3"/>
  <c r="G193" i="3"/>
  <c r="G57" i="3"/>
  <c r="G210" i="3"/>
  <c r="G76" i="3"/>
  <c r="G231" i="3"/>
  <c r="G123" i="3"/>
  <c r="G122" i="3"/>
  <c r="G116" i="3"/>
  <c r="G75" i="3"/>
  <c r="G238" i="3"/>
  <c r="G239" i="3"/>
  <c r="G244" i="3"/>
  <c r="G250" i="3"/>
  <c r="G251" i="3"/>
  <c r="G252" i="3"/>
  <c r="G265" i="3"/>
  <c r="G267" i="3"/>
  <c r="G268" i="3"/>
  <c r="G270" i="3"/>
  <c r="G525" i="3"/>
  <c r="G132" i="3"/>
  <c r="G273" i="3"/>
  <c r="G274" i="3"/>
  <c r="G276" i="3"/>
  <c r="G290" i="3"/>
  <c r="G299" i="3"/>
  <c r="G300" i="3"/>
  <c r="G324" i="3"/>
  <c r="G329" i="3"/>
  <c r="G330" i="3"/>
  <c r="G331" i="3"/>
  <c r="G364" i="3"/>
  <c r="G366" i="3"/>
  <c r="G367" i="3"/>
  <c r="G395" i="3"/>
  <c r="G396" i="3"/>
  <c r="G398" i="3"/>
  <c r="G399" i="3"/>
  <c r="G418" i="3"/>
  <c r="G419" i="3"/>
  <c r="G423" i="3"/>
  <c r="G573" i="3"/>
  <c r="G575" i="3"/>
  <c r="G319" i="3"/>
  <c r="G146" i="3"/>
  <c r="G581" i="3"/>
  <c r="G582" i="3"/>
  <c r="G583" i="3"/>
  <c r="G522" i="3"/>
  <c r="G506" i="3"/>
  <c r="G516" i="3"/>
  <c r="G558" i="3"/>
  <c r="G588" i="3"/>
  <c r="G140" i="3"/>
  <c r="B393" i="3"/>
  <c r="C393" i="3"/>
  <c r="D393" i="3"/>
  <c r="E393" i="3"/>
  <c r="B394" i="3"/>
  <c r="C394" i="3"/>
  <c r="D394" i="3"/>
  <c r="E394" i="3"/>
  <c r="B395" i="3"/>
  <c r="C395" i="3"/>
  <c r="D395" i="3"/>
  <c r="E395" i="3"/>
  <c r="H395" i="3"/>
  <c r="B396" i="3"/>
  <c r="C396" i="3"/>
  <c r="D396" i="3"/>
  <c r="E396" i="3"/>
  <c r="H396" i="3"/>
  <c r="B397" i="3"/>
  <c r="C397" i="3"/>
  <c r="D397" i="3"/>
  <c r="E397" i="3"/>
  <c r="H397" i="3"/>
  <c r="B398" i="3"/>
  <c r="C398" i="3"/>
  <c r="D398" i="3"/>
  <c r="E398" i="3"/>
  <c r="H398" i="3"/>
  <c r="B399" i="3"/>
  <c r="C399" i="3"/>
  <c r="D399" i="3"/>
  <c r="E399" i="3"/>
  <c r="H399" i="3"/>
  <c r="B400" i="3"/>
  <c r="C400" i="3"/>
  <c r="D400" i="3"/>
  <c r="E400" i="3"/>
  <c r="H400" i="3"/>
  <c r="B401" i="3"/>
  <c r="C401" i="3"/>
  <c r="D401" i="3"/>
  <c r="E401" i="3"/>
  <c r="H401" i="3"/>
  <c r="B402" i="3"/>
  <c r="C402" i="3"/>
  <c r="D402" i="3"/>
  <c r="E402" i="3"/>
  <c r="H402" i="3"/>
  <c r="B403" i="3"/>
  <c r="C403" i="3"/>
  <c r="D403" i="3"/>
  <c r="E403" i="3"/>
  <c r="B404" i="3"/>
  <c r="C404" i="3"/>
  <c r="D404" i="3"/>
  <c r="E404" i="3"/>
  <c r="B405" i="3"/>
  <c r="C405" i="3"/>
  <c r="D405" i="3"/>
  <c r="E405" i="3"/>
  <c r="B406" i="3"/>
  <c r="C406" i="3"/>
  <c r="D406" i="3"/>
  <c r="E406" i="3"/>
  <c r="H406" i="3"/>
  <c r="B407" i="3"/>
  <c r="C407" i="3"/>
  <c r="D407" i="3"/>
  <c r="E407" i="3"/>
  <c r="H407" i="3"/>
  <c r="B408" i="3"/>
  <c r="C408" i="3"/>
  <c r="D408" i="3"/>
  <c r="E408" i="3"/>
  <c r="B409" i="3"/>
  <c r="C409" i="3"/>
  <c r="D409" i="3"/>
  <c r="E409" i="3"/>
  <c r="B410" i="3"/>
  <c r="C410" i="3"/>
  <c r="D410" i="3"/>
  <c r="E410" i="3"/>
  <c r="B411" i="3"/>
  <c r="C411" i="3"/>
  <c r="D411" i="3"/>
  <c r="E411" i="3"/>
  <c r="B412" i="3"/>
  <c r="C412" i="3"/>
  <c r="D412" i="3"/>
  <c r="E412" i="3"/>
  <c r="B413" i="3"/>
  <c r="C413" i="3"/>
  <c r="D413" i="3"/>
  <c r="E413" i="3"/>
  <c r="B414" i="3"/>
  <c r="C414" i="3"/>
  <c r="D414" i="3"/>
  <c r="E414" i="3"/>
  <c r="H414" i="3"/>
  <c r="B415" i="3"/>
  <c r="C415" i="3"/>
  <c r="D415" i="3"/>
  <c r="E415" i="3"/>
  <c r="B416" i="3"/>
  <c r="C416" i="3"/>
  <c r="D416" i="3"/>
  <c r="E416" i="3"/>
  <c r="B417" i="3"/>
  <c r="C417" i="3"/>
  <c r="D417" i="3"/>
  <c r="E417" i="3"/>
  <c r="B418" i="3"/>
  <c r="C418" i="3"/>
  <c r="D418" i="3"/>
  <c r="E418" i="3"/>
  <c r="H418" i="3"/>
  <c r="B419" i="3"/>
  <c r="C419" i="3"/>
  <c r="D419" i="3"/>
  <c r="E419" i="3"/>
  <c r="H419" i="3"/>
  <c r="B420" i="3"/>
  <c r="C420" i="3"/>
  <c r="D420" i="3"/>
  <c r="E420" i="3"/>
  <c r="B421" i="3"/>
  <c r="C421" i="3"/>
  <c r="D421" i="3"/>
  <c r="E421" i="3"/>
  <c r="H421" i="3"/>
  <c r="B422" i="3"/>
  <c r="C422" i="3"/>
  <c r="D422" i="3"/>
  <c r="E422" i="3"/>
  <c r="B423" i="3"/>
  <c r="C423" i="3"/>
  <c r="D423" i="3"/>
  <c r="E423" i="3"/>
  <c r="H423" i="3"/>
  <c r="B424" i="3"/>
  <c r="C424" i="3"/>
  <c r="D424" i="3"/>
  <c r="E424" i="3"/>
  <c r="H424" i="3"/>
  <c r="B425" i="3"/>
  <c r="C425" i="3"/>
  <c r="D425" i="3"/>
  <c r="E425" i="3"/>
  <c r="B426" i="3"/>
  <c r="C426" i="3"/>
  <c r="D426" i="3"/>
  <c r="E426" i="3"/>
  <c r="B427" i="3"/>
  <c r="C427" i="3"/>
  <c r="D427" i="3"/>
  <c r="E427" i="3"/>
  <c r="B428" i="3"/>
  <c r="C428" i="3"/>
  <c r="D428" i="3"/>
  <c r="E428" i="3"/>
  <c r="B429" i="3"/>
  <c r="C429" i="3"/>
  <c r="D429" i="3"/>
  <c r="E429" i="3"/>
  <c r="B430" i="3"/>
  <c r="C430" i="3"/>
  <c r="D430" i="3"/>
  <c r="E430" i="3"/>
  <c r="B431" i="3"/>
  <c r="C431" i="3"/>
  <c r="D431" i="3"/>
  <c r="E431" i="3"/>
  <c r="B432" i="3"/>
  <c r="C432" i="3"/>
  <c r="D432" i="3"/>
  <c r="E432" i="3"/>
  <c r="H432" i="3"/>
  <c r="B433" i="3"/>
  <c r="C433" i="3"/>
  <c r="D433" i="3"/>
  <c r="E433" i="3"/>
  <c r="B434" i="3"/>
  <c r="C434" i="3"/>
  <c r="D434" i="3"/>
  <c r="E434" i="3"/>
  <c r="B435" i="3"/>
  <c r="C435" i="3"/>
  <c r="D435" i="3"/>
  <c r="E435" i="3"/>
  <c r="B436" i="3"/>
  <c r="C436" i="3"/>
  <c r="D436" i="3"/>
  <c r="E436" i="3"/>
  <c r="B437" i="3"/>
  <c r="C437" i="3"/>
  <c r="D437" i="3"/>
  <c r="E437" i="3"/>
  <c r="B438" i="3"/>
  <c r="C438" i="3"/>
  <c r="D438" i="3"/>
  <c r="E438" i="3"/>
  <c r="B439" i="3"/>
  <c r="C439" i="3"/>
  <c r="D439" i="3"/>
  <c r="E439" i="3"/>
  <c r="B440" i="3"/>
  <c r="C440" i="3"/>
  <c r="D440" i="3"/>
  <c r="E440" i="3"/>
  <c r="B441" i="3"/>
  <c r="C441" i="3"/>
  <c r="D441" i="3"/>
  <c r="E441" i="3"/>
  <c r="B442" i="3"/>
  <c r="C442" i="3"/>
  <c r="D442" i="3"/>
  <c r="E442" i="3"/>
  <c r="B443" i="3"/>
  <c r="C443" i="3"/>
  <c r="D443" i="3"/>
  <c r="E443" i="3"/>
  <c r="B444" i="3"/>
  <c r="C444" i="3"/>
  <c r="D444" i="3"/>
  <c r="E444" i="3"/>
  <c r="H444" i="3"/>
  <c r="B445" i="3"/>
  <c r="C445" i="3"/>
  <c r="D445" i="3"/>
  <c r="E445" i="3"/>
  <c r="B446" i="3"/>
  <c r="C446" i="3"/>
  <c r="D446" i="3"/>
  <c r="E446" i="3"/>
  <c r="B447" i="3"/>
  <c r="C447" i="3"/>
  <c r="D447" i="3"/>
  <c r="E447" i="3"/>
  <c r="B448" i="3"/>
  <c r="C448" i="3"/>
  <c r="D448" i="3"/>
  <c r="E448" i="3"/>
  <c r="B449" i="3"/>
  <c r="C449" i="3"/>
  <c r="D449" i="3"/>
  <c r="E449" i="3"/>
  <c r="B450" i="3"/>
  <c r="C450" i="3"/>
  <c r="D450" i="3"/>
  <c r="E450" i="3"/>
  <c r="B451" i="3"/>
  <c r="C451" i="3"/>
  <c r="D451" i="3"/>
  <c r="E451" i="3"/>
  <c r="B452" i="3"/>
  <c r="C452" i="3"/>
  <c r="D452" i="3"/>
  <c r="E452" i="3"/>
  <c r="B453" i="3"/>
  <c r="C453" i="3"/>
  <c r="D453" i="3"/>
  <c r="E453" i="3"/>
  <c r="B454" i="3"/>
  <c r="C454" i="3"/>
  <c r="D454" i="3"/>
  <c r="E454" i="3"/>
  <c r="B455" i="3"/>
  <c r="C455" i="3"/>
  <c r="D455" i="3"/>
  <c r="E455" i="3"/>
  <c r="B456" i="3"/>
  <c r="C456" i="3"/>
  <c r="D456" i="3"/>
  <c r="E456" i="3"/>
  <c r="B457" i="3"/>
  <c r="C457" i="3"/>
  <c r="D457" i="3"/>
  <c r="E457" i="3"/>
  <c r="B458" i="3"/>
  <c r="C458" i="3"/>
  <c r="D458" i="3"/>
  <c r="E458" i="3"/>
  <c r="B459" i="3"/>
  <c r="C459" i="3"/>
  <c r="D459" i="3"/>
  <c r="E459" i="3"/>
  <c r="B460" i="3"/>
  <c r="C460" i="3"/>
  <c r="D460" i="3"/>
  <c r="E460" i="3"/>
  <c r="H460" i="3"/>
  <c r="B461" i="3"/>
  <c r="C461" i="3"/>
  <c r="D461" i="3"/>
  <c r="E461" i="3"/>
  <c r="B462" i="3"/>
  <c r="C462" i="3"/>
  <c r="D462" i="3"/>
  <c r="E462" i="3"/>
  <c r="B463" i="3"/>
  <c r="C463" i="3"/>
  <c r="D463" i="3"/>
  <c r="E463" i="3"/>
  <c r="B464" i="3"/>
  <c r="C464" i="3"/>
  <c r="D464" i="3"/>
  <c r="E464" i="3"/>
  <c r="B465" i="3"/>
  <c r="C465" i="3"/>
  <c r="D465" i="3"/>
  <c r="E465" i="3"/>
  <c r="B466" i="3"/>
  <c r="C466" i="3"/>
  <c r="D466" i="3"/>
  <c r="E466" i="3"/>
  <c r="B467" i="3"/>
  <c r="C467" i="3"/>
  <c r="D467" i="3"/>
  <c r="E467" i="3"/>
  <c r="B468" i="3"/>
  <c r="C468" i="3"/>
  <c r="D468" i="3"/>
  <c r="E468" i="3"/>
  <c r="B469" i="3"/>
  <c r="C469" i="3"/>
  <c r="D469" i="3"/>
  <c r="E469" i="3"/>
  <c r="B470" i="3"/>
  <c r="C470" i="3"/>
  <c r="D470" i="3"/>
  <c r="E470" i="3"/>
  <c r="B471" i="3"/>
  <c r="C471" i="3"/>
  <c r="D471" i="3"/>
  <c r="E471" i="3"/>
  <c r="B472" i="3"/>
  <c r="C472" i="3"/>
  <c r="D472" i="3"/>
  <c r="E472" i="3"/>
  <c r="B473" i="3"/>
  <c r="C473" i="3"/>
  <c r="D473" i="3"/>
  <c r="E473" i="3"/>
  <c r="B474" i="3"/>
  <c r="C474" i="3"/>
  <c r="D474" i="3"/>
  <c r="E474" i="3"/>
  <c r="B475" i="3"/>
  <c r="C475" i="3"/>
  <c r="D475" i="3"/>
  <c r="E475" i="3"/>
  <c r="B476" i="3"/>
  <c r="C476" i="3"/>
  <c r="D476" i="3"/>
  <c r="E476" i="3"/>
  <c r="B477" i="3"/>
  <c r="C477" i="3"/>
  <c r="D477" i="3"/>
  <c r="E477" i="3"/>
  <c r="B478" i="3"/>
  <c r="C478" i="3"/>
  <c r="D478" i="3"/>
  <c r="E478" i="3"/>
  <c r="B479" i="3"/>
  <c r="C479" i="3"/>
  <c r="D479" i="3"/>
  <c r="E479" i="3"/>
  <c r="B480" i="3"/>
  <c r="C480" i="3"/>
  <c r="D480" i="3"/>
  <c r="E480" i="3"/>
  <c r="B481" i="3"/>
  <c r="C481" i="3"/>
  <c r="D481" i="3"/>
  <c r="E481" i="3"/>
  <c r="B482" i="3"/>
  <c r="C482" i="3"/>
  <c r="D482" i="3"/>
  <c r="E482" i="3"/>
  <c r="B483" i="3"/>
  <c r="C483" i="3"/>
  <c r="D483" i="3"/>
  <c r="E483" i="3"/>
  <c r="B484" i="3"/>
  <c r="C484" i="3"/>
  <c r="D484" i="3"/>
  <c r="E484" i="3"/>
  <c r="B485" i="3"/>
  <c r="C485" i="3"/>
  <c r="D485" i="3"/>
  <c r="E485" i="3"/>
  <c r="H485" i="3"/>
  <c r="B486" i="3"/>
  <c r="C486" i="3"/>
  <c r="D486" i="3"/>
  <c r="E486" i="3"/>
  <c r="B487" i="3"/>
  <c r="C487" i="3"/>
  <c r="D487" i="3"/>
  <c r="E487" i="3"/>
  <c r="B488" i="3"/>
  <c r="C488" i="3"/>
  <c r="D488" i="3"/>
  <c r="E488" i="3"/>
  <c r="B489" i="3"/>
  <c r="C489" i="3"/>
  <c r="D489" i="3"/>
  <c r="E489" i="3"/>
  <c r="B490" i="3"/>
  <c r="C490" i="3"/>
  <c r="D490" i="3"/>
  <c r="E490" i="3"/>
  <c r="B491" i="3"/>
  <c r="C491" i="3"/>
  <c r="D491" i="3"/>
  <c r="E491" i="3"/>
  <c r="H491" i="3"/>
  <c r="B492" i="3"/>
  <c r="C492" i="3"/>
  <c r="D492" i="3"/>
  <c r="E492" i="3"/>
  <c r="B493" i="3"/>
  <c r="C493" i="3"/>
  <c r="D493" i="3"/>
  <c r="E493" i="3"/>
  <c r="B494" i="3"/>
  <c r="C494" i="3"/>
  <c r="D494" i="3"/>
  <c r="E494" i="3"/>
  <c r="B495" i="3"/>
  <c r="C495" i="3"/>
  <c r="D495" i="3"/>
  <c r="E495" i="3"/>
  <c r="B496" i="3"/>
  <c r="C496" i="3"/>
  <c r="D496" i="3"/>
  <c r="E496" i="3"/>
  <c r="H496" i="3"/>
  <c r="B497" i="3"/>
  <c r="C497" i="3"/>
  <c r="D497" i="3"/>
  <c r="E497" i="3"/>
  <c r="H497" i="3"/>
  <c r="R497" i="3"/>
  <c r="B498" i="3"/>
  <c r="C498" i="3"/>
  <c r="D498" i="3"/>
  <c r="E498" i="3"/>
  <c r="H498" i="3"/>
  <c r="B499" i="3"/>
  <c r="C499" i="3"/>
  <c r="D499" i="3"/>
  <c r="E499" i="3"/>
  <c r="H499" i="3"/>
  <c r="P499" i="3"/>
  <c r="B500" i="3"/>
  <c r="C500" i="3"/>
  <c r="D500" i="3"/>
  <c r="E500" i="3"/>
  <c r="H500" i="3"/>
  <c r="B501" i="3"/>
  <c r="C501" i="3"/>
  <c r="D501" i="3"/>
  <c r="E501" i="3"/>
  <c r="H501" i="3"/>
  <c r="B502" i="3"/>
  <c r="C502" i="3"/>
  <c r="D502" i="3"/>
  <c r="E502" i="3"/>
  <c r="H502" i="3"/>
  <c r="B503" i="3"/>
  <c r="C503" i="3"/>
  <c r="D503" i="3"/>
  <c r="E503" i="3"/>
  <c r="H503" i="3"/>
  <c r="B504" i="3"/>
  <c r="C504" i="3"/>
  <c r="D504" i="3"/>
  <c r="E504" i="3"/>
  <c r="H504" i="3"/>
  <c r="B505" i="3"/>
  <c r="C505" i="3"/>
  <c r="D505" i="3"/>
  <c r="E505" i="3"/>
  <c r="H505" i="3"/>
  <c r="B506" i="3"/>
  <c r="C506" i="3"/>
  <c r="D506" i="3"/>
  <c r="E506" i="3"/>
  <c r="H506" i="3"/>
  <c r="B507" i="3"/>
  <c r="C507" i="3"/>
  <c r="D507" i="3"/>
  <c r="E507" i="3"/>
  <c r="H507" i="3"/>
  <c r="B508" i="3"/>
  <c r="C508" i="3"/>
  <c r="D508" i="3"/>
  <c r="E508" i="3"/>
  <c r="H508" i="3"/>
  <c r="B509" i="3"/>
  <c r="C509" i="3"/>
  <c r="D509" i="3"/>
  <c r="E509" i="3"/>
  <c r="H509" i="3"/>
  <c r="B510" i="3"/>
  <c r="C510" i="3"/>
  <c r="D510" i="3"/>
  <c r="E510" i="3"/>
  <c r="H510" i="3"/>
  <c r="R510" i="3"/>
  <c r="B511" i="3"/>
  <c r="C511" i="3"/>
  <c r="D511" i="3"/>
  <c r="E511" i="3"/>
  <c r="H511" i="3"/>
  <c r="B512" i="3"/>
  <c r="C512" i="3"/>
  <c r="D512" i="3"/>
  <c r="E512" i="3"/>
  <c r="H512" i="3"/>
  <c r="B513" i="3"/>
  <c r="C513" i="3"/>
  <c r="D513" i="3"/>
  <c r="E513" i="3"/>
  <c r="H513" i="3"/>
  <c r="B514" i="3"/>
  <c r="C514" i="3"/>
  <c r="D514" i="3"/>
  <c r="E514" i="3"/>
  <c r="H514" i="3"/>
  <c r="B515" i="3"/>
  <c r="C515" i="3"/>
  <c r="D515" i="3"/>
  <c r="E515" i="3"/>
  <c r="H515" i="3"/>
  <c r="B516" i="3"/>
  <c r="C516" i="3"/>
  <c r="D516" i="3"/>
  <c r="E516" i="3"/>
  <c r="H516" i="3"/>
  <c r="B517" i="3"/>
  <c r="C517" i="3"/>
  <c r="D517" i="3"/>
  <c r="E517" i="3"/>
  <c r="H517" i="3"/>
  <c r="B518" i="3"/>
  <c r="C518" i="3"/>
  <c r="D518" i="3"/>
  <c r="E518" i="3"/>
  <c r="H518" i="3"/>
  <c r="B519" i="3"/>
  <c r="C519" i="3"/>
  <c r="D519" i="3"/>
  <c r="E519" i="3"/>
  <c r="H519" i="3"/>
  <c r="B520" i="3"/>
  <c r="C520" i="3"/>
  <c r="D520" i="3"/>
  <c r="E520" i="3"/>
  <c r="H520" i="3"/>
  <c r="B521" i="3"/>
  <c r="C521" i="3"/>
  <c r="D521" i="3"/>
  <c r="E521" i="3"/>
  <c r="H521" i="3"/>
  <c r="B522" i="3"/>
  <c r="C522" i="3"/>
  <c r="D522" i="3"/>
  <c r="E522" i="3"/>
  <c r="H522" i="3"/>
  <c r="R522" i="3"/>
  <c r="B523" i="3"/>
  <c r="C523" i="3"/>
  <c r="D523" i="3"/>
  <c r="E523" i="3"/>
  <c r="H523" i="3"/>
  <c r="B524" i="3"/>
  <c r="C524" i="3"/>
  <c r="D524" i="3"/>
  <c r="E524" i="3"/>
  <c r="H524" i="3"/>
  <c r="B525" i="3"/>
  <c r="C525" i="3"/>
  <c r="D525" i="3"/>
  <c r="E525" i="3"/>
  <c r="H525" i="3"/>
  <c r="B526" i="3"/>
  <c r="C526" i="3"/>
  <c r="D526" i="3"/>
  <c r="E526" i="3"/>
  <c r="H526" i="3"/>
  <c r="B527" i="3"/>
  <c r="C527" i="3"/>
  <c r="D527" i="3"/>
  <c r="E527" i="3"/>
  <c r="H527" i="3"/>
  <c r="B528" i="3"/>
  <c r="C528" i="3"/>
  <c r="D528" i="3"/>
  <c r="E528" i="3"/>
  <c r="H528" i="3"/>
  <c r="B529" i="3"/>
  <c r="C529" i="3"/>
  <c r="D529" i="3"/>
  <c r="E529" i="3"/>
  <c r="H529" i="3"/>
  <c r="B530" i="3"/>
  <c r="C530" i="3"/>
  <c r="D530" i="3"/>
  <c r="E530" i="3"/>
  <c r="H530" i="3"/>
  <c r="B531" i="3"/>
  <c r="C531" i="3"/>
  <c r="D531" i="3"/>
  <c r="E531" i="3"/>
  <c r="H531" i="3"/>
  <c r="B532" i="3"/>
  <c r="C532" i="3"/>
  <c r="D532" i="3"/>
  <c r="E532" i="3"/>
  <c r="H532" i="3"/>
  <c r="B533" i="3"/>
  <c r="C533" i="3"/>
  <c r="D533" i="3"/>
  <c r="E533" i="3"/>
  <c r="H533" i="3"/>
  <c r="B534" i="3"/>
  <c r="C534" i="3"/>
  <c r="D534" i="3"/>
  <c r="E534" i="3"/>
  <c r="H534" i="3"/>
  <c r="B535" i="3"/>
  <c r="C535" i="3"/>
  <c r="D535" i="3"/>
  <c r="E535" i="3"/>
  <c r="H535" i="3"/>
  <c r="B536" i="3"/>
  <c r="C536" i="3"/>
  <c r="D536" i="3"/>
  <c r="E536" i="3"/>
  <c r="H536" i="3"/>
  <c r="B537" i="3"/>
  <c r="C537" i="3"/>
  <c r="D537" i="3"/>
  <c r="E537" i="3"/>
  <c r="H537" i="3"/>
  <c r="B538" i="3"/>
  <c r="C538" i="3"/>
  <c r="D538" i="3"/>
  <c r="E538" i="3"/>
  <c r="H538" i="3"/>
  <c r="B539" i="3"/>
  <c r="C539" i="3"/>
  <c r="D539" i="3"/>
  <c r="E539" i="3"/>
  <c r="H539" i="3"/>
  <c r="B540" i="3"/>
  <c r="C540" i="3"/>
  <c r="D540" i="3"/>
  <c r="E540" i="3"/>
  <c r="H540" i="3"/>
  <c r="B541" i="3"/>
  <c r="C541" i="3"/>
  <c r="D541" i="3"/>
  <c r="E541" i="3"/>
  <c r="H541" i="3"/>
  <c r="B542" i="3"/>
  <c r="C542" i="3"/>
  <c r="D542" i="3"/>
  <c r="E542" i="3"/>
  <c r="H542" i="3"/>
  <c r="B543" i="3"/>
  <c r="C543" i="3"/>
  <c r="D543" i="3"/>
  <c r="E543" i="3"/>
  <c r="H543" i="3"/>
  <c r="B544" i="3"/>
  <c r="C544" i="3"/>
  <c r="D544" i="3"/>
  <c r="E544" i="3"/>
  <c r="H544" i="3"/>
  <c r="B545" i="3"/>
  <c r="C545" i="3"/>
  <c r="D545" i="3"/>
  <c r="E545" i="3"/>
  <c r="H545" i="3"/>
  <c r="B546" i="3"/>
  <c r="C546" i="3"/>
  <c r="D546" i="3"/>
  <c r="E546" i="3"/>
  <c r="H546" i="3"/>
  <c r="B547" i="3"/>
  <c r="C547" i="3"/>
  <c r="D547" i="3"/>
  <c r="E547" i="3"/>
  <c r="H547" i="3"/>
  <c r="B548" i="3"/>
  <c r="C548" i="3"/>
  <c r="D548" i="3"/>
  <c r="E548" i="3"/>
  <c r="H548" i="3"/>
  <c r="B549" i="3"/>
  <c r="C549" i="3"/>
  <c r="D549" i="3"/>
  <c r="E549" i="3"/>
  <c r="H549" i="3"/>
  <c r="B550" i="3"/>
  <c r="C550" i="3"/>
  <c r="D550" i="3"/>
  <c r="E550" i="3"/>
  <c r="H550" i="3"/>
  <c r="B551" i="3"/>
  <c r="C551" i="3"/>
  <c r="D551" i="3"/>
  <c r="E551" i="3"/>
  <c r="H551" i="3"/>
  <c r="B552" i="3"/>
  <c r="C552" i="3"/>
  <c r="D552" i="3"/>
  <c r="E552" i="3"/>
  <c r="H552" i="3"/>
  <c r="B553" i="3"/>
  <c r="C553" i="3"/>
  <c r="D553" i="3"/>
  <c r="E553" i="3"/>
  <c r="H553" i="3"/>
  <c r="B554" i="3"/>
  <c r="C554" i="3"/>
  <c r="D554" i="3"/>
  <c r="E554" i="3"/>
  <c r="H554" i="3"/>
  <c r="B555" i="3"/>
  <c r="C555" i="3"/>
  <c r="D555" i="3"/>
  <c r="E555" i="3"/>
  <c r="H555" i="3"/>
  <c r="B556" i="3"/>
  <c r="C556" i="3"/>
  <c r="D556" i="3"/>
  <c r="E556" i="3"/>
  <c r="H556" i="3"/>
  <c r="B557" i="3"/>
  <c r="C557" i="3"/>
  <c r="D557" i="3"/>
  <c r="E557" i="3"/>
  <c r="H557" i="3"/>
  <c r="B558" i="3"/>
  <c r="C558" i="3"/>
  <c r="D558" i="3"/>
  <c r="E558" i="3"/>
  <c r="H558" i="3"/>
  <c r="B559" i="3"/>
  <c r="C559" i="3"/>
  <c r="D559" i="3"/>
  <c r="E559" i="3"/>
  <c r="H559" i="3"/>
  <c r="B560" i="3"/>
  <c r="C560" i="3"/>
  <c r="D560" i="3"/>
  <c r="E560" i="3"/>
  <c r="H560" i="3"/>
  <c r="B561" i="3"/>
  <c r="C561" i="3"/>
  <c r="D561" i="3"/>
  <c r="E561" i="3"/>
  <c r="H561" i="3"/>
  <c r="B562" i="3"/>
  <c r="C562" i="3"/>
  <c r="D562" i="3"/>
  <c r="E562" i="3"/>
  <c r="H562" i="3"/>
  <c r="B563" i="3"/>
  <c r="C563" i="3"/>
  <c r="D563" i="3"/>
  <c r="E563" i="3"/>
  <c r="H563" i="3"/>
  <c r="B564" i="3"/>
  <c r="C564" i="3"/>
  <c r="D564" i="3"/>
  <c r="E564" i="3"/>
  <c r="H564" i="3"/>
  <c r="B565" i="3"/>
  <c r="C565" i="3"/>
  <c r="D565" i="3"/>
  <c r="E565" i="3"/>
  <c r="H565" i="3"/>
  <c r="B566" i="3"/>
  <c r="C566" i="3"/>
  <c r="D566" i="3"/>
  <c r="E566" i="3"/>
  <c r="H566" i="3"/>
  <c r="B567" i="3"/>
  <c r="C567" i="3"/>
  <c r="D567" i="3"/>
  <c r="E567" i="3"/>
  <c r="H567" i="3"/>
  <c r="B568" i="3"/>
  <c r="C568" i="3"/>
  <c r="D568" i="3"/>
  <c r="E568" i="3"/>
  <c r="H568" i="3"/>
  <c r="B569" i="3"/>
  <c r="C569" i="3"/>
  <c r="D569" i="3"/>
  <c r="E569" i="3"/>
  <c r="H569" i="3"/>
  <c r="B570" i="3"/>
  <c r="C570" i="3"/>
  <c r="D570" i="3"/>
  <c r="E570" i="3"/>
  <c r="H570" i="3"/>
  <c r="B571" i="3"/>
  <c r="C571" i="3"/>
  <c r="D571" i="3"/>
  <c r="E571" i="3"/>
  <c r="H571" i="3"/>
  <c r="R571" i="3"/>
  <c r="B572" i="3"/>
  <c r="C572" i="3"/>
  <c r="D572" i="3"/>
  <c r="E572" i="3"/>
  <c r="H572" i="3"/>
  <c r="B573" i="3"/>
  <c r="C573" i="3"/>
  <c r="D573" i="3"/>
  <c r="E573" i="3"/>
  <c r="H573" i="3"/>
  <c r="B574" i="3"/>
  <c r="C574" i="3"/>
  <c r="D574" i="3"/>
  <c r="E574" i="3"/>
  <c r="H574" i="3"/>
  <c r="B575" i="3"/>
  <c r="C575" i="3"/>
  <c r="D575" i="3"/>
  <c r="E575" i="3"/>
  <c r="H575" i="3"/>
  <c r="B576" i="3"/>
  <c r="C576" i="3"/>
  <c r="D576" i="3"/>
  <c r="E576" i="3"/>
  <c r="H576" i="3"/>
  <c r="B577" i="3"/>
  <c r="C577" i="3"/>
  <c r="D577" i="3"/>
  <c r="E577" i="3"/>
  <c r="H577" i="3"/>
  <c r="B578" i="3"/>
  <c r="C578" i="3"/>
  <c r="D578" i="3"/>
  <c r="E578" i="3"/>
  <c r="H578" i="3"/>
  <c r="B579" i="3"/>
  <c r="C579" i="3"/>
  <c r="D579" i="3"/>
  <c r="E579" i="3"/>
  <c r="H579" i="3"/>
  <c r="B580" i="3"/>
  <c r="C580" i="3"/>
  <c r="D580" i="3"/>
  <c r="E580" i="3"/>
  <c r="H580" i="3"/>
  <c r="B581" i="3"/>
  <c r="C581" i="3"/>
  <c r="D581" i="3"/>
  <c r="E581" i="3"/>
  <c r="H581" i="3"/>
  <c r="B582" i="3"/>
  <c r="C582" i="3"/>
  <c r="D582" i="3"/>
  <c r="E582" i="3"/>
  <c r="H582" i="3"/>
  <c r="B583" i="3"/>
  <c r="C583" i="3"/>
  <c r="D583" i="3"/>
  <c r="E583" i="3"/>
  <c r="H583" i="3"/>
  <c r="R583" i="3"/>
  <c r="B584" i="3"/>
  <c r="C584" i="3"/>
  <c r="D584" i="3"/>
  <c r="E584" i="3"/>
  <c r="H584" i="3"/>
  <c r="B585" i="3"/>
  <c r="C585" i="3"/>
  <c r="D585" i="3"/>
  <c r="E585" i="3"/>
  <c r="H585" i="3"/>
  <c r="B586" i="3"/>
  <c r="C586" i="3"/>
  <c r="D586" i="3"/>
  <c r="E586" i="3"/>
  <c r="H586" i="3"/>
  <c r="P586" i="3"/>
  <c r="B587" i="3"/>
  <c r="C587" i="3"/>
  <c r="D587" i="3"/>
  <c r="E587" i="3"/>
  <c r="H587" i="3"/>
  <c r="B588" i="3"/>
  <c r="C588" i="3"/>
  <c r="D588" i="3"/>
  <c r="E588" i="3"/>
  <c r="H588" i="3"/>
  <c r="B589" i="3"/>
  <c r="C589" i="3"/>
  <c r="D589" i="3"/>
  <c r="E589" i="3"/>
  <c r="H589" i="3"/>
  <c r="B590" i="3"/>
  <c r="C590" i="3"/>
  <c r="D590" i="3"/>
  <c r="E590" i="3"/>
  <c r="H590" i="3"/>
  <c r="B591" i="3"/>
  <c r="C591" i="3"/>
  <c r="D591" i="3"/>
  <c r="E591" i="3"/>
  <c r="H591" i="3"/>
  <c r="B592" i="3"/>
  <c r="C592" i="3"/>
  <c r="D592" i="3"/>
  <c r="E592" i="3"/>
  <c r="H592" i="3"/>
  <c r="B319" i="3"/>
  <c r="C319" i="3"/>
  <c r="D319" i="3"/>
  <c r="E319" i="3"/>
  <c r="H319" i="3"/>
  <c r="B320" i="3"/>
  <c r="C320" i="3"/>
  <c r="D320" i="3"/>
  <c r="E320" i="3"/>
  <c r="B321" i="3"/>
  <c r="C321" i="3"/>
  <c r="D321" i="3"/>
  <c r="E321" i="3"/>
  <c r="B322" i="3"/>
  <c r="C322" i="3"/>
  <c r="D322" i="3"/>
  <c r="E322" i="3"/>
  <c r="B323" i="3"/>
  <c r="C323" i="3"/>
  <c r="D323" i="3"/>
  <c r="E323" i="3"/>
  <c r="B324" i="3"/>
  <c r="C324" i="3"/>
  <c r="D324" i="3"/>
  <c r="E324" i="3"/>
  <c r="H324" i="3"/>
  <c r="B325" i="3"/>
  <c r="C325" i="3"/>
  <c r="D325" i="3"/>
  <c r="E325" i="3"/>
  <c r="H325" i="3"/>
  <c r="R325" i="3"/>
  <c r="B326" i="3"/>
  <c r="C326" i="3"/>
  <c r="D326" i="3"/>
  <c r="E326" i="3"/>
  <c r="B327" i="3"/>
  <c r="C327" i="3"/>
  <c r="D327" i="3"/>
  <c r="E327" i="3"/>
  <c r="B328" i="3"/>
  <c r="C328" i="3"/>
  <c r="D328" i="3"/>
  <c r="E328" i="3"/>
  <c r="H328" i="3"/>
  <c r="B329" i="3"/>
  <c r="C329" i="3"/>
  <c r="D329" i="3"/>
  <c r="E329" i="3"/>
  <c r="H329" i="3"/>
  <c r="N329" i="3"/>
  <c r="P329" i="3"/>
  <c r="B330" i="3"/>
  <c r="C330" i="3"/>
  <c r="D330" i="3"/>
  <c r="E330" i="3"/>
  <c r="H330" i="3"/>
  <c r="B331" i="3"/>
  <c r="C331" i="3"/>
  <c r="D331" i="3"/>
  <c r="E331" i="3"/>
  <c r="H331" i="3"/>
  <c r="B332" i="3"/>
  <c r="C332" i="3"/>
  <c r="D332" i="3"/>
  <c r="E332" i="3"/>
  <c r="B333" i="3"/>
  <c r="C333" i="3"/>
  <c r="D333" i="3"/>
  <c r="E333" i="3"/>
  <c r="B334" i="3"/>
  <c r="C334" i="3"/>
  <c r="D334" i="3"/>
  <c r="E334" i="3"/>
  <c r="B335" i="3"/>
  <c r="C335" i="3"/>
  <c r="D335" i="3"/>
  <c r="E335" i="3"/>
  <c r="B336" i="3"/>
  <c r="C336" i="3"/>
  <c r="D336" i="3"/>
  <c r="E336" i="3"/>
  <c r="B337" i="3"/>
  <c r="C337" i="3"/>
  <c r="D337" i="3"/>
  <c r="E337" i="3"/>
  <c r="B338" i="3"/>
  <c r="C338" i="3"/>
  <c r="D338" i="3"/>
  <c r="E338" i="3"/>
  <c r="B339" i="3"/>
  <c r="C339" i="3"/>
  <c r="D339" i="3"/>
  <c r="E339" i="3"/>
  <c r="B340" i="3"/>
  <c r="C340" i="3"/>
  <c r="D340" i="3"/>
  <c r="E340" i="3"/>
  <c r="B341" i="3"/>
  <c r="C341" i="3"/>
  <c r="D341" i="3"/>
  <c r="E341" i="3"/>
  <c r="B342" i="3"/>
  <c r="C342" i="3"/>
  <c r="D342" i="3"/>
  <c r="E342" i="3"/>
  <c r="B343" i="3"/>
  <c r="C343" i="3"/>
  <c r="D343" i="3"/>
  <c r="E343" i="3"/>
  <c r="B344" i="3"/>
  <c r="C344" i="3"/>
  <c r="D344" i="3"/>
  <c r="E344" i="3"/>
  <c r="B345" i="3"/>
  <c r="C345" i="3"/>
  <c r="D345" i="3"/>
  <c r="E345" i="3"/>
  <c r="B346" i="3"/>
  <c r="C346" i="3"/>
  <c r="D346" i="3"/>
  <c r="E346" i="3"/>
  <c r="B347" i="3"/>
  <c r="C347" i="3"/>
  <c r="D347" i="3"/>
  <c r="E347" i="3"/>
  <c r="B348" i="3"/>
  <c r="C348" i="3"/>
  <c r="D348" i="3"/>
  <c r="E348" i="3"/>
  <c r="H348" i="3"/>
  <c r="B349" i="3"/>
  <c r="C349" i="3"/>
  <c r="D349" i="3"/>
  <c r="E349" i="3"/>
  <c r="H349" i="3"/>
  <c r="B350" i="3"/>
  <c r="C350" i="3"/>
  <c r="D350" i="3"/>
  <c r="E350" i="3"/>
  <c r="H350" i="3"/>
  <c r="B351" i="3"/>
  <c r="C351" i="3"/>
  <c r="D351" i="3"/>
  <c r="E351" i="3"/>
  <c r="B352" i="3"/>
  <c r="C352" i="3"/>
  <c r="D352" i="3"/>
  <c r="E352" i="3"/>
  <c r="H352" i="3"/>
  <c r="N352" i="3"/>
  <c r="B353" i="3"/>
  <c r="C353" i="3"/>
  <c r="D353" i="3"/>
  <c r="E353" i="3"/>
  <c r="B354" i="3"/>
  <c r="C354" i="3"/>
  <c r="D354" i="3"/>
  <c r="E354" i="3"/>
  <c r="B355" i="3"/>
  <c r="C355" i="3"/>
  <c r="D355" i="3"/>
  <c r="E355" i="3"/>
  <c r="B356" i="3"/>
  <c r="C356" i="3"/>
  <c r="D356" i="3"/>
  <c r="E356" i="3"/>
  <c r="B357" i="3"/>
  <c r="C357" i="3"/>
  <c r="D357" i="3"/>
  <c r="E357" i="3"/>
  <c r="H357" i="3"/>
  <c r="B358" i="3"/>
  <c r="C358" i="3"/>
  <c r="D358" i="3"/>
  <c r="E358" i="3"/>
  <c r="B359" i="3"/>
  <c r="C359" i="3"/>
  <c r="D359" i="3"/>
  <c r="E359" i="3"/>
  <c r="B360" i="3"/>
  <c r="C360" i="3"/>
  <c r="D360" i="3"/>
  <c r="E360" i="3"/>
  <c r="B361" i="3"/>
  <c r="C361" i="3"/>
  <c r="D361" i="3"/>
  <c r="E361" i="3"/>
  <c r="B362" i="3"/>
  <c r="C362" i="3"/>
  <c r="D362" i="3"/>
  <c r="E362" i="3"/>
  <c r="B363" i="3"/>
  <c r="C363" i="3"/>
  <c r="D363" i="3"/>
  <c r="E363" i="3"/>
  <c r="H363" i="3"/>
  <c r="B364" i="3"/>
  <c r="C364" i="3"/>
  <c r="D364" i="3"/>
  <c r="E364" i="3"/>
  <c r="H364" i="3"/>
  <c r="B365" i="3"/>
  <c r="C365" i="3"/>
  <c r="D365" i="3"/>
  <c r="E365" i="3"/>
  <c r="H365" i="3"/>
  <c r="B366" i="3"/>
  <c r="C366" i="3"/>
  <c r="D366" i="3"/>
  <c r="E366" i="3"/>
  <c r="H366" i="3"/>
  <c r="B367" i="3"/>
  <c r="C367" i="3"/>
  <c r="D367" i="3"/>
  <c r="E367" i="3"/>
  <c r="H367" i="3"/>
  <c r="B368" i="3"/>
  <c r="C368" i="3"/>
  <c r="D368" i="3"/>
  <c r="E368" i="3"/>
  <c r="B369" i="3"/>
  <c r="C369" i="3"/>
  <c r="D369" i="3"/>
  <c r="E369" i="3"/>
  <c r="B370" i="3"/>
  <c r="C370" i="3"/>
  <c r="D370" i="3"/>
  <c r="E370" i="3"/>
  <c r="B371" i="3"/>
  <c r="C371" i="3"/>
  <c r="D371" i="3"/>
  <c r="E371" i="3"/>
  <c r="B372" i="3"/>
  <c r="C372" i="3"/>
  <c r="D372" i="3"/>
  <c r="E372" i="3"/>
  <c r="B373" i="3"/>
  <c r="C373" i="3"/>
  <c r="D373" i="3"/>
  <c r="E373" i="3"/>
  <c r="B374" i="3"/>
  <c r="C374" i="3"/>
  <c r="D374" i="3"/>
  <c r="E374" i="3"/>
  <c r="H374" i="3"/>
  <c r="B375" i="3"/>
  <c r="C375" i="3"/>
  <c r="D375" i="3"/>
  <c r="E375" i="3"/>
  <c r="B376" i="3"/>
  <c r="C376" i="3"/>
  <c r="D376" i="3"/>
  <c r="E376" i="3"/>
  <c r="B377" i="3"/>
  <c r="C377" i="3"/>
  <c r="D377" i="3"/>
  <c r="E377" i="3"/>
  <c r="H377" i="3"/>
  <c r="R377" i="3"/>
  <c r="B378" i="3"/>
  <c r="C378" i="3"/>
  <c r="D378" i="3"/>
  <c r="E378" i="3"/>
  <c r="B379" i="3"/>
  <c r="C379" i="3"/>
  <c r="D379" i="3"/>
  <c r="E379" i="3"/>
  <c r="B380" i="3"/>
  <c r="C380" i="3"/>
  <c r="D380" i="3"/>
  <c r="E380" i="3"/>
  <c r="B381" i="3"/>
  <c r="C381" i="3"/>
  <c r="D381" i="3"/>
  <c r="E381" i="3"/>
  <c r="B382" i="3"/>
  <c r="C382" i="3"/>
  <c r="D382" i="3"/>
  <c r="E382" i="3"/>
  <c r="H382" i="3"/>
  <c r="B383" i="3"/>
  <c r="C383" i="3"/>
  <c r="D383" i="3"/>
  <c r="E383" i="3"/>
  <c r="B384" i="3"/>
  <c r="C384" i="3"/>
  <c r="D384" i="3"/>
  <c r="E384" i="3"/>
  <c r="H384" i="3"/>
  <c r="B385" i="3"/>
  <c r="C385" i="3"/>
  <c r="D385" i="3"/>
  <c r="E385" i="3"/>
  <c r="H385" i="3"/>
  <c r="B386" i="3"/>
  <c r="C386" i="3"/>
  <c r="D386" i="3"/>
  <c r="E386" i="3"/>
  <c r="B387" i="3"/>
  <c r="C387" i="3"/>
  <c r="D387" i="3"/>
  <c r="E387" i="3"/>
  <c r="B388" i="3"/>
  <c r="C388" i="3"/>
  <c r="D388" i="3"/>
  <c r="E388" i="3"/>
  <c r="B389" i="3"/>
  <c r="C389" i="3"/>
  <c r="D389" i="3"/>
  <c r="E389" i="3"/>
  <c r="H389" i="3"/>
  <c r="B390" i="3"/>
  <c r="C390" i="3"/>
  <c r="D390" i="3"/>
  <c r="E390" i="3"/>
  <c r="B391" i="3"/>
  <c r="C391" i="3"/>
  <c r="D391" i="3"/>
  <c r="E391" i="3"/>
  <c r="B392" i="3"/>
  <c r="C392" i="3"/>
  <c r="D392" i="3"/>
  <c r="E392" i="3"/>
  <c r="G446" i="3" l="1"/>
  <c r="G405" i="3"/>
  <c r="T229" i="1"/>
  <c r="Q251" i="3"/>
  <c r="T304" i="1"/>
  <c r="Q326" i="3"/>
  <c r="S168" i="1"/>
  <c r="O190" i="3"/>
  <c r="T366" i="1"/>
  <c r="Q388" i="3"/>
  <c r="S302" i="1"/>
  <c r="N324" i="3" s="1"/>
  <c r="O324" i="3"/>
  <c r="T32" i="1"/>
  <c r="Q54" i="3"/>
  <c r="T241" i="1"/>
  <c r="Q263" i="3"/>
  <c r="T433" i="1"/>
  <c r="Q455" i="3"/>
  <c r="S10" i="1"/>
  <c r="O32" i="3"/>
  <c r="T130" i="1"/>
  <c r="Q152" i="3"/>
  <c r="S234" i="1"/>
  <c r="O256" i="3"/>
  <c r="S298" i="1"/>
  <c r="O320" i="3"/>
  <c r="S522" i="1"/>
  <c r="N544" i="3" s="1"/>
  <c r="O544" i="3"/>
  <c r="T78" i="1"/>
  <c r="Q100" i="3"/>
  <c r="U431" i="1"/>
  <c r="S453" i="3"/>
  <c r="U109" i="1"/>
  <c r="S131" i="3"/>
  <c r="T118" i="1"/>
  <c r="Q140" i="3"/>
  <c r="T110" i="1"/>
  <c r="Q132" i="3"/>
  <c r="T142" i="1"/>
  <c r="Q164" i="3"/>
  <c r="S166" i="1"/>
  <c r="O188" i="3"/>
  <c r="S208" i="1"/>
  <c r="O230" i="3"/>
  <c r="T410" i="1"/>
  <c r="P432" i="3" s="1"/>
  <c r="Q432" i="3"/>
  <c r="T505" i="1"/>
  <c r="P527" i="3" s="1"/>
  <c r="Q527" i="3"/>
  <c r="T98" i="1"/>
  <c r="Q120" i="3"/>
  <c r="T242" i="1"/>
  <c r="Q264" i="3"/>
  <c r="T394" i="1"/>
  <c r="Q416" i="3"/>
  <c r="T546" i="1"/>
  <c r="P568" i="3" s="1"/>
  <c r="Q568" i="3"/>
  <c r="T95" i="1"/>
  <c r="Q117" i="3"/>
  <c r="T295" i="1"/>
  <c r="Q317" i="3"/>
  <c r="T325" i="1"/>
  <c r="Q347" i="3"/>
  <c r="U562" i="1"/>
  <c r="R584" i="3" s="1"/>
  <c r="S584" i="3"/>
  <c r="S133" i="1"/>
  <c r="O155" i="3"/>
  <c r="T158" i="1"/>
  <c r="Q180" i="3"/>
  <c r="S233" i="1"/>
  <c r="O255" i="3"/>
  <c r="T512" i="1"/>
  <c r="P534" i="3" s="1"/>
  <c r="Q534" i="3"/>
  <c r="S313" i="1"/>
  <c r="O335" i="3"/>
  <c r="S201" i="1"/>
  <c r="O223" i="3"/>
  <c r="S441" i="1"/>
  <c r="O463" i="3"/>
  <c r="S18" i="1"/>
  <c r="O40" i="3"/>
  <c r="T138" i="1"/>
  <c r="Q160" i="3"/>
  <c r="S242" i="1"/>
  <c r="O264" i="3"/>
  <c r="S354" i="1"/>
  <c r="O376" i="3"/>
  <c r="S466" i="1"/>
  <c r="O488" i="3"/>
  <c r="T97" i="1"/>
  <c r="Q119" i="3"/>
  <c r="U390" i="1"/>
  <c r="S412" i="3"/>
  <c r="U69" i="1"/>
  <c r="S91" i="3"/>
  <c r="T335" i="1"/>
  <c r="P357" i="3" s="1"/>
  <c r="Q357" i="3"/>
  <c r="T105" i="1"/>
  <c r="Q127" i="3"/>
  <c r="T157" i="1"/>
  <c r="Q179" i="3"/>
  <c r="T341" i="1"/>
  <c r="P363" i="3" s="1"/>
  <c r="Q363" i="3"/>
  <c r="S94" i="1"/>
  <c r="O116" i="3"/>
  <c r="T456" i="1"/>
  <c r="Q478" i="3"/>
  <c r="S158" i="1"/>
  <c r="O180" i="3"/>
  <c r="S262" i="1"/>
  <c r="O284" i="3"/>
  <c r="T321" i="1"/>
  <c r="Q343" i="3"/>
  <c r="T312" i="1"/>
  <c r="Q334" i="3"/>
  <c r="T400" i="1"/>
  <c r="Q422" i="3"/>
  <c r="T353" i="1"/>
  <c r="Q375" i="3"/>
  <c r="S296" i="1"/>
  <c r="O318" i="3"/>
  <c r="T518" i="1"/>
  <c r="P540" i="3" s="1"/>
  <c r="Q540" i="3"/>
  <c r="T177" i="1"/>
  <c r="Q199" i="3"/>
  <c r="T38" i="1"/>
  <c r="Q60" i="3"/>
  <c r="S238" i="1"/>
  <c r="O260" i="3"/>
  <c r="S430" i="1"/>
  <c r="O452" i="3"/>
  <c r="T361" i="1"/>
  <c r="Q383" i="3"/>
  <c r="T480" i="1"/>
  <c r="P502" i="3" s="1"/>
  <c r="Q502" i="3"/>
  <c r="T112" i="1"/>
  <c r="Q134" i="3"/>
  <c r="T240" i="1"/>
  <c r="Q262" i="3"/>
  <c r="T392" i="1"/>
  <c r="P414" i="3" s="1"/>
  <c r="Q414" i="3"/>
  <c r="T201" i="1"/>
  <c r="Q223" i="3"/>
  <c r="T297" i="1"/>
  <c r="P319" i="3" s="1"/>
  <c r="Q319" i="3"/>
  <c r="T506" i="1"/>
  <c r="P528" i="3" s="1"/>
  <c r="Q528" i="3"/>
  <c r="S458" i="1"/>
  <c r="O480" i="3"/>
  <c r="T538" i="1"/>
  <c r="P560" i="3" s="1"/>
  <c r="Q560" i="3"/>
  <c r="S449" i="1"/>
  <c r="O471" i="3"/>
  <c r="T481" i="1"/>
  <c r="P503" i="3" s="1"/>
  <c r="Q503" i="3"/>
  <c r="T513" i="1"/>
  <c r="P535" i="3" s="1"/>
  <c r="Q535" i="3"/>
  <c r="T561" i="1"/>
  <c r="P583" i="3" s="1"/>
  <c r="Q583" i="3"/>
  <c r="T26" i="1"/>
  <c r="Q48" i="3"/>
  <c r="T74" i="1"/>
  <c r="Q96" i="3"/>
  <c r="S106" i="1"/>
  <c r="O128" i="3"/>
  <c r="T146" i="1"/>
  <c r="Q168" i="3"/>
  <c r="T178" i="1"/>
  <c r="Q200" i="3"/>
  <c r="T210" i="1"/>
  <c r="Q232" i="3"/>
  <c r="T250" i="1"/>
  <c r="Q272" i="3"/>
  <c r="T282" i="1"/>
  <c r="Q304" i="3"/>
  <c r="S322" i="1"/>
  <c r="O344" i="3"/>
  <c r="T370" i="1"/>
  <c r="Q392" i="3"/>
  <c r="T418" i="1"/>
  <c r="Q440" i="3"/>
  <c r="T482" i="1"/>
  <c r="P504" i="3" s="1"/>
  <c r="Q504" i="3"/>
  <c r="T570" i="1"/>
  <c r="P592" i="3" s="1"/>
  <c r="Q592" i="3"/>
  <c r="U169" i="1"/>
  <c r="S191" i="3"/>
  <c r="U141" i="1"/>
  <c r="S163" i="3"/>
  <c r="U510" i="1"/>
  <c r="R532" i="3" s="1"/>
  <c r="S532" i="3"/>
  <c r="T285" i="1"/>
  <c r="Q307" i="3"/>
  <c r="T479" i="1"/>
  <c r="P501" i="3" s="1"/>
  <c r="Q501" i="3"/>
  <c r="T39" i="1"/>
  <c r="Q61" i="3"/>
  <c r="U458" i="1"/>
  <c r="S480" i="3"/>
  <c r="T62" i="1"/>
  <c r="Q84" i="3"/>
  <c r="U463" i="1"/>
  <c r="R485" i="3" s="1"/>
  <c r="S485" i="3"/>
  <c r="T69" i="1"/>
  <c r="Q91" i="3"/>
  <c r="T181" i="1"/>
  <c r="Q203" i="3"/>
  <c r="U278" i="1"/>
  <c r="S300" i="3"/>
  <c r="T46" i="1"/>
  <c r="Q68" i="3"/>
  <c r="U215" i="1"/>
  <c r="S237" i="3"/>
  <c r="U335" i="1"/>
  <c r="R357" i="3" s="1"/>
  <c r="S357" i="3"/>
  <c r="T57" i="1"/>
  <c r="Q79" i="3"/>
  <c r="S157" i="1"/>
  <c r="O179" i="3"/>
  <c r="T461" i="1"/>
  <c r="Q483" i="3"/>
  <c r="T96" i="1"/>
  <c r="Q118" i="3"/>
  <c r="S464" i="1"/>
  <c r="O486" i="3"/>
  <c r="T174" i="1"/>
  <c r="Q196" i="3"/>
  <c r="T326" i="1"/>
  <c r="P348" i="3" s="1"/>
  <c r="Q348" i="3"/>
  <c r="T337" i="1"/>
  <c r="Q359" i="3"/>
  <c r="S312" i="1"/>
  <c r="O334" i="3"/>
  <c r="S400" i="1"/>
  <c r="O422" i="3"/>
  <c r="S353" i="1"/>
  <c r="O375" i="3"/>
  <c r="T310" i="1"/>
  <c r="Q332" i="3"/>
  <c r="T544" i="1"/>
  <c r="P566" i="3" s="1"/>
  <c r="Q566" i="3"/>
  <c r="T214" i="1"/>
  <c r="Q236" i="3"/>
  <c r="S38" i="1"/>
  <c r="O60" i="3"/>
  <c r="T238" i="1"/>
  <c r="Q260" i="3"/>
  <c r="T430" i="1"/>
  <c r="Q452" i="3"/>
  <c r="S536" i="1"/>
  <c r="N558" i="3" s="1"/>
  <c r="O558" i="3"/>
  <c r="T520" i="1"/>
  <c r="P542" i="3" s="1"/>
  <c r="Q542" i="3"/>
  <c r="S112" i="1"/>
  <c r="O134" i="3"/>
  <c r="S240" i="1"/>
  <c r="O262" i="3"/>
  <c r="S392" i="1"/>
  <c r="N414" i="3" s="1"/>
  <c r="O414" i="3"/>
  <c r="T217" i="1"/>
  <c r="Q239" i="3"/>
  <c r="T425" i="1"/>
  <c r="Q447" i="3"/>
  <c r="S506" i="1"/>
  <c r="N528" i="3" s="1"/>
  <c r="O528" i="3"/>
  <c r="T442" i="1"/>
  <c r="Q464" i="3"/>
  <c r="S538" i="1"/>
  <c r="N560" i="3" s="1"/>
  <c r="O560" i="3"/>
  <c r="T449" i="1"/>
  <c r="Q471" i="3"/>
  <c r="S481" i="1"/>
  <c r="N503" i="3" s="1"/>
  <c r="O503" i="3"/>
  <c r="S513" i="1"/>
  <c r="N535" i="3" s="1"/>
  <c r="O535" i="3"/>
  <c r="S561" i="1"/>
  <c r="N583" i="3" s="1"/>
  <c r="O583" i="3"/>
  <c r="S26" i="1"/>
  <c r="O48" i="3"/>
  <c r="S74" i="1"/>
  <c r="O96" i="3"/>
  <c r="T106" i="1"/>
  <c r="Q128" i="3"/>
  <c r="S146" i="1"/>
  <c r="O168" i="3"/>
  <c r="S178" i="1"/>
  <c r="O200" i="3"/>
  <c r="S210" i="1"/>
  <c r="O232" i="3"/>
  <c r="S250" i="1"/>
  <c r="O272" i="3"/>
  <c r="S282" i="1"/>
  <c r="O304" i="3"/>
  <c r="T322" i="1"/>
  <c r="Q344" i="3"/>
  <c r="S370" i="1"/>
  <c r="O392" i="3"/>
  <c r="S418" i="1"/>
  <c r="O440" i="3"/>
  <c r="S482" i="1"/>
  <c r="N504" i="3" s="1"/>
  <c r="O504" i="3"/>
  <c r="S570" i="1"/>
  <c r="N592" i="3" s="1"/>
  <c r="O592" i="3"/>
  <c r="T169" i="1"/>
  <c r="Q191" i="3"/>
  <c r="U151" i="1"/>
  <c r="S173" i="3"/>
  <c r="U534" i="1"/>
  <c r="R556" i="3" s="1"/>
  <c r="S556" i="3"/>
  <c r="U285" i="1"/>
  <c r="S307" i="3"/>
  <c r="U526" i="1"/>
  <c r="R548" i="3" s="1"/>
  <c r="S548" i="3"/>
  <c r="U55" i="1"/>
  <c r="S77" i="3"/>
  <c r="T330" i="1"/>
  <c r="P352" i="3" s="1"/>
  <c r="Q352" i="3"/>
  <c r="U117" i="1"/>
  <c r="S139" i="3"/>
  <c r="U487" i="1"/>
  <c r="R509" i="3" s="1"/>
  <c r="S509" i="3"/>
  <c r="U85" i="1"/>
  <c r="S107" i="3"/>
  <c r="T213" i="1"/>
  <c r="Q235" i="3"/>
  <c r="T311" i="1"/>
  <c r="Q333" i="3"/>
  <c r="U46" i="1"/>
  <c r="S68" i="3"/>
  <c r="U351" i="1"/>
  <c r="S373" i="3"/>
  <c r="T306" i="1"/>
  <c r="P328" i="3" s="1"/>
  <c r="Q328" i="3"/>
  <c r="S13" i="1"/>
  <c r="O35" i="3"/>
  <c r="T246" i="1"/>
  <c r="Q268" i="3"/>
  <c r="T345" i="1"/>
  <c r="P367" i="3" s="1"/>
  <c r="Q367" i="3"/>
  <c r="T350" i="1"/>
  <c r="Q372" i="3"/>
  <c r="T216" i="1"/>
  <c r="Q238" i="3"/>
  <c r="T185" i="1"/>
  <c r="Q207" i="3"/>
  <c r="S402" i="1"/>
  <c r="N424" i="3" s="1"/>
  <c r="O424" i="3"/>
  <c r="S545" i="1"/>
  <c r="N567" i="3" s="1"/>
  <c r="O567" i="3"/>
  <c r="T162" i="1"/>
  <c r="Q184" i="3"/>
  <c r="T386" i="1"/>
  <c r="Q408" i="3"/>
  <c r="U87" i="1"/>
  <c r="S109" i="3"/>
  <c r="U558" i="1"/>
  <c r="R580" i="3" s="1"/>
  <c r="S580" i="3"/>
  <c r="U207" i="1"/>
  <c r="S229" i="3"/>
  <c r="T277" i="1"/>
  <c r="Q299" i="3"/>
  <c r="S246" i="1"/>
  <c r="O268" i="3"/>
  <c r="T233" i="1"/>
  <c r="Q255" i="3"/>
  <c r="S352" i="1"/>
  <c r="N374" i="3" s="1"/>
  <c r="O374" i="3"/>
  <c r="T80" i="1"/>
  <c r="Q102" i="3"/>
  <c r="S241" i="1"/>
  <c r="O263" i="3"/>
  <c r="T441" i="1"/>
  <c r="Q463" i="3"/>
  <c r="T66" i="1"/>
  <c r="Q88" i="3"/>
  <c r="S274" i="1"/>
  <c r="O296" i="3"/>
  <c r="T237" i="1"/>
  <c r="Q259" i="3"/>
  <c r="U15" i="1"/>
  <c r="S37" i="3"/>
  <c r="T294" i="1"/>
  <c r="Q316" i="3"/>
  <c r="S317" i="1"/>
  <c r="O339" i="3"/>
  <c r="T262" i="1"/>
  <c r="Q284" i="3"/>
  <c r="T376" i="1"/>
  <c r="P398" i="3" s="1"/>
  <c r="Q398" i="3"/>
  <c r="T145" i="1"/>
  <c r="Q167" i="3"/>
  <c r="T382" i="1"/>
  <c r="Q404" i="3"/>
  <c r="T208" i="1"/>
  <c r="Q230" i="3"/>
  <c r="S297" i="1"/>
  <c r="N319" i="3" s="1"/>
  <c r="O319" i="3"/>
  <c r="S474" i="1"/>
  <c r="N496" i="3" s="1"/>
  <c r="O496" i="3"/>
  <c r="S505" i="1"/>
  <c r="N527" i="3" s="1"/>
  <c r="O527" i="3"/>
  <c r="S66" i="1"/>
  <c r="O88" i="3"/>
  <c r="S170" i="1"/>
  <c r="O192" i="3"/>
  <c r="T274" i="1"/>
  <c r="Q296" i="3"/>
  <c r="S394" i="1"/>
  <c r="O416" i="3"/>
  <c r="S546" i="1"/>
  <c r="N568" i="3" s="1"/>
  <c r="O568" i="3"/>
  <c r="U103" i="1"/>
  <c r="S125" i="3"/>
  <c r="U39" i="1"/>
  <c r="S61" i="3"/>
  <c r="U393" i="1"/>
  <c r="S415" i="3"/>
  <c r="U569" i="1"/>
  <c r="R591" i="3" s="1"/>
  <c r="S591" i="3"/>
  <c r="S57" i="1"/>
  <c r="O79" i="3"/>
  <c r="T29" i="1"/>
  <c r="Q51" i="3"/>
  <c r="S472" i="1"/>
  <c r="O494" i="3"/>
  <c r="T152" i="1"/>
  <c r="Q174" i="3"/>
  <c r="T552" i="1"/>
  <c r="P574" i="3" s="1"/>
  <c r="Q574" i="3"/>
  <c r="S320" i="1"/>
  <c r="O342" i="3"/>
  <c r="T248" i="1"/>
  <c r="Q270" i="3"/>
  <c r="S286" i="1"/>
  <c r="O308" i="3"/>
  <c r="S568" i="1"/>
  <c r="N590" i="3" s="1"/>
  <c r="O590" i="3"/>
  <c r="T176" i="1"/>
  <c r="Q198" i="3"/>
  <c r="T528" i="1"/>
  <c r="P550" i="3" s="1"/>
  <c r="Q550" i="3"/>
  <c r="S425" i="1"/>
  <c r="O447" i="3"/>
  <c r="T514" i="1"/>
  <c r="P536" i="3" s="1"/>
  <c r="Q536" i="3"/>
  <c r="T457" i="1"/>
  <c r="Q479" i="3"/>
  <c r="T521" i="1"/>
  <c r="P543" i="3" s="1"/>
  <c r="Q543" i="3"/>
  <c r="S34" i="1"/>
  <c r="O56" i="3"/>
  <c r="T154" i="1"/>
  <c r="Q176" i="3"/>
  <c r="S218" i="1"/>
  <c r="O240" i="3"/>
  <c r="T290" i="1"/>
  <c r="Q312" i="3"/>
  <c r="T378" i="1"/>
  <c r="P400" i="3" s="1"/>
  <c r="Q400" i="3"/>
  <c r="T498" i="1"/>
  <c r="P520" i="3" s="1"/>
  <c r="Q520" i="3"/>
  <c r="U542" i="1"/>
  <c r="R564" i="3" s="1"/>
  <c r="S564" i="3"/>
  <c r="U358" i="1"/>
  <c r="S380" i="3"/>
  <c r="U313" i="1"/>
  <c r="S335" i="3"/>
  <c r="T85" i="1"/>
  <c r="Q107" i="3"/>
  <c r="U407" i="1"/>
  <c r="S429" i="3"/>
  <c r="U385" i="1"/>
  <c r="R407" i="3" s="1"/>
  <c r="S407" i="3"/>
  <c r="S110" i="1"/>
  <c r="O132" i="3"/>
  <c r="T134" i="1"/>
  <c r="Q156" i="3"/>
  <c r="T150" i="1"/>
  <c r="Q172" i="3"/>
  <c r="S192" i="1"/>
  <c r="O214" i="3"/>
  <c r="S554" i="1"/>
  <c r="N576" i="3" s="1"/>
  <c r="O576" i="3"/>
  <c r="T497" i="1"/>
  <c r="P519" i="3" s="1"/>
  <c r="Q519" i="3"/>
  <c r="S90" i="1"/>
  <c r="O112" i="3"/>
  <c r="T266" i="1"/>
  <c r="Q288" i="3"/>
  <c r="T450" i="1"/>
  <c r="Q472" i="3"/>
  <c r="T61" i="1"/>
  <c r="Q83" i="3"/>
  <c r="U7" i="1"/>
  <c r="S29" i="3"/>
  <c r="T511" i="1"/>
  <c r="P533" i="3" s="1"/>
  <c r="Q533" i="3"/>
  <c r="S85" i="1"/>
  <c r="O107" i="3"/>
  <c r="T328" i="1"/>
  <c r="P350" i="3" s="1"/>
  <c r="Q350" i="3"/>
  <c r="S264" i="1"/>
  <c r="O286" i="3"/>
  <c r="T462" i="1"/>
  <c r="Q484" i="3"/>
  <c r="T161" i="1"/>
  <c r="Q183" i="3"/>
  <c r="T360" i="1"/>
  <c r="P382" i="3" s="1"/>
  <c r="Q382" i="3"/>
  <c r="T473" i="1"/>
  <c r="Q495" i="3"/>
  <c r="T18" i="1"/>
  <c r="Q40" i="3"/>
  <c r="S138" i="1"/>
  <c r="O160" i="3"/>
  <c r="S202" i="1"/>
  <c r="O224" i="3"/>
  <c r="S314" i="1"/>
  <c r="O336" i="3"/>
  <c r="T466" i="1"/>
  <c r="Q488" i="3"/>
  <c r="U97" i="1"/>
  <c r="S119" i="3"/>
  <c r="U543" i="1"/>
  <c r="R565" i="3" s="1"/>
  <c r="S565" i="3"/>
  <c r="T254" i="1"/>
  <c r="Q276" i="3"/>
  <c r="S385" i="1"/>
  <c r="N407" i="3" s="1"/>
  <c r="O407" i="3"/>
  <c r="T280" i="1"/>
  <c r="Q302" i="3"/>
  <c r="S153" i="1"/>
  <c r="O175" i="3"/>
  <c r="T166" i="1"/>
  <c r="Q188" i="3"/>
  <c r="S80" i="1"/>
  <c r="O102" i="3"/>
  <c r="S410" i="1"/>
  <c r="N432" i="3" s="1"/>
  <c r="O432" i="3"/>
  <c r="S473" i="1"/>
  <c r="O495" i="3"/>
  <c r="S98" i="1"/>
  <c r="O120" i="3"/>
  <c r="T314" i="1"/>
  <c r="Q336" i="3"/>
  <c r="U237" i="1"/>
  <c r="S259" i="3"/>
  <c r="U21" i="1"/>
  <c r="S43" i="3"/>
  <c r="T231" i="1"/>
  <c r="Q253" i="3"/>
  <c r="T253" i="1"/>
  <c r="Q275" i="3"/>
  <c r="T198" i="1"/>
  <c r="Q220" i="3"/>
  <c r="S174" i="1"/>
  <c r="O196" i="3"/>
  <c r="S326" i="1"/>
  <c r="N348" i="3" s="1"/>
  <c r="O348" i="3"/>
  <c r="T336" i="1"/>
  <c r="Q358" i="3"/>
  <c r="T417" i="1"/>
  <c r="Q439" i="3"/>
  <c r="T566" i="1"/>
  <c r="P588" i="3" s="1"/>
  <c r="Q588" i="3"/>
  <c r="S102" i="1"/>
  <c r="O124" i="3"/>
  <c r="T446" i="1"/>
  <c r="Q468" i="3"/>
  <c r="T8" i="1"/>
  <c r="Q30" i="3"/>
  <c r="S256" i="1"/>
  <c r="O278" i="3"/>
  <c r="S217" i="1"/>
  <c r="O239" i="3"/>
  <c r="T530" i="1"/>
  <c r="P552" i="3" s="1"/>
  <c r="Q552" i="3"/>
  <c r="T369" i="1"/>
  <c r="Q391" i="3"/>
  <c r="T489" i="1"/>
  <c r="P511" i="3" s="1"/>
  <c r="Q511" i="3"/>
  <c r="T82" i="1"/>
  <c r="Q104" i="3"/>
  <c r="S122" i="1"/>
  <c r="O144" i="3"/>
  <c r="S186" i="1"/>
  <c r="O208" i="3"/>
  <c r="T258" i="1"/>
  <c r="Q280" i="3"/>
  <c r="T338" i="1"/>
  <c r="Q360" i="3"/>
  <c r="T426" i="1"/>
  <c r="Q448" i="3"/>
  <c r="U209" i="1"/>
  <c r="S231" i="3"/>
  <c r="U183" i="1"/>
  <c r="S205" i="3"/>
  <c r="U413" i="1"/>
  <c r="S435" i="3"/>
  <c r="T55" i="1"/>
  <c r="Q77" i="3"/>
  <c r="T127" i="1"/>
  <c r="Q149" i="3"/>
  <c r="U519" i="1"/>
  <c r="R541" i="3" s="1"/>
  <c r="S541" i="3"/>
  <c r="U213" i="1"/>
  <c r="S235" i="3"/>
  <c r="T94" i="1"/>
  <c r="Q116" i="3"/>
  <c r="U567" i="1"/>
  <c r="R589" i="3" s="1"/>
  <c r="S589" i="3"/>
  <c r="T73" i="1"/>
  <c r="Q95" i="3"/>
  <c r="S253" i="1"/>
  <c r="O275" i="3"/>
  <c r="S29" i="1"/>
  <c r="O51" i="3"/>
  <c r="T265" i="1"/>
  <c r="Q287" i="3"/>
  <c r="S30" i="1"/>
  <c r="O52" i="3"/>
  <c r="T206" i="1"/>
  <c r="Q228" i="3"/>
  <c r="T438" i="1"/>
  <c r="P460" i="3" s="1"/>
  <c r="Q460" i="3"/>
  <c r="S152" i="1"/>
  <c r="O174" i="3"/>
  <c r="S336" i="1"/>
  <c r="O358" i="3"/>
  <c r="S552" i="1"/>
  <c r="N574" i="3" s="1"/>
  <c r="O574" i="3"/>
  <c r="S417" i="1"/>
  <c r="O439" i="3"/>
  <c r="T342" i="1"/>
  <c r="P364" i="3" s="1"/>
  <c r="Q364" i="3"/>
  <c r="T24" i="1"/>
  <c r="Q46" i="3"/>
  <c r="T318" i="1"/>
  <c r="Q340" i="3"/>
  <c r="T102" i="1"/>
  <c r="Q124" i="3"/>
  <c r="T286" i="1"/>
  <c r="Q308" i="3"/>
  <c r="S446" i="1"/>
  <c r="O468" i="3"/>
  <c r="T56" i="1"/>
  <c r="Q78" i="3"/>
  <c r="S8" i="1"/>
  <c r="O30" i="3"/>
  <c r="S176" i="1"/>
  <c r="O198" i="3"/>
  <c r="T256" i="1"/>
  <c r="Q278" i="3"/>
  <c r="S528" i="1"/>
  <c r="N550" i="3" s="1"/>
  <c r="O550" i="3"/>
  <c r="T225" i="1"/>
  <c r="Q247" i="3"/>
  <c r="S226" i="1"/>
  <c r="O248" i="3"/>
  <c r="S530" i="1"/>
  <c r="N552" i="3" s="1"/>
  <c r="O552" i="3"/>
  <c r="T362" i="1"/>
  <c r="P384" i="3" s="1"/>
  <c r="Q384" i="3"/>
  <c r="S369" i="1"/>
  <c r="O391" i="3"/>
  <c r="S457" i="1"/>
  <c r="O479" i="3"/>
  <c r="S489" i="1"/>
  <c r="N511" i="3" s="1"/>
  <c r="O511" i="3"/>
  <c r="S521" i="1"/>
  <c r="N543" i="3" s="1"/>
  <c r="O543" i="3"/>
  <c r="T34" i="1"/>
  <c r="Q56" i="3"/>
  <c r="S82" i="1"/>
  <c r="O104" i="3"/>
  <c r="T122" i="1"/>
  <c r="Q144" i="3"/>
  <c r="S154" i="1"/>
  <c r="O176" i="3"/>
  <c r="T186" i="1"/>
  <c r="Q208" i="3"/>
  <c r="T218" i="1"/>
  <c r="Q240" i="3"/>
  <c r="S258" i="1"/>
  <c r="O280" i="3"/>
  <c r="S290" i="1"/>
  <c r="O312" i="3"/>
  <c r="S338" i="1"/>
  <c r="O360" i="3"/>
  <c r="S378" i="1"/>
  <c r="N400" i="3" s="1"/>
  <c r="O400" i="3"/>
  <c r="S426" i="1"/>
  <c r="O448" i="3"/>
  <c r="S498" i="1"/>
  <c r="N520" i="3" s="1"/>
  <c r="O520" i="3"/>
  <c r="T209" i="1"/>
  <c r="Q231" i="3"/>
  <c r="T189" i="1"/>
  <c r="Q211" i="3"/>
  <c r="U550" i="1"/>
  <c r="R572" i="3" s="1"/>
  <c r="S572" i="3"/>
  <c r="T413" i="1"/>
  <c r="Q435" i="3"/>
  <c r="T358" i="1"/>
  <c r="Q380" i="3"/>
  <c r="U271" i="1"/>
  <c r="S293" i="3"/>
  <c r="T50" i="1"/>
  <c r="Q72" i="3"/>
  <c r="T135" i="1"/>
  <c r="Q157" i="3"/>
  <c r="U525" i="1"/>
  <c r="R547" i="3" s="1"/>
  <c r="S547" i="3"/>
  <c r="U101" i="1"/>
  <c r="S123" i="3"/>
  <c r="U317" i="1"/>
  <c r="S339" i="3"/>
  <c r="T415" i="1"/>
  <c r="Q437" i="3"/>
  <c r="U94" i="1"/>
  <c r="S116" i="3"/>
  <c r="U47" i="1"/>
  <c r="S69" i="3"/>
  <c r="T385" i="1"/>
  <c r="P407" i="3" s="1"/>
  <c r="Q407" i="3"/>
  <c r="S45" i="1"/>
  <c r="O67" i="3"/>
  <c r="T224" i="1"/>
  <c r="Q246" i="3"/>
  <c r="S368" i="1"/>
  <c r="O390" i="3"/>
  <c r="S104" i="1"/>
  <c r="O126" i="3"/>
  <c r="S494" i="1"/>
  <c r="N516" i="3" s="1"/>
  <c r="O516" i="3"/>
  <c r="S288" i="1"/>
  <c r="O310" i="3"/>
  <c r="S562" i="1"/>
  <c r="N584" i="3" s="1"/>
  <c r="O584" i="3"/>
  <c r="S465" i="1"/>
  <c r="O487" i="3"/>
  <c r="S58" i="1"/>
  <c r="O80" i="3"/>
  <c r="S194" i="1"/>
  <c r="O216" i="3"/>
  <c r="S346" i="1"/>
  <c r="O368" i="3"/>
  <c r="T223" i="1"/>
  <c r="Q245" i="3"/>
  <c r="T375" i="1"/>
  <c r="P397" i="3" s="1"/>
  <c r="Q397" i="3"/>
  <c r="T301" i="1"/>
  <c r="Q323" i="3"/>
  <c r="T42" i="1"/>
  <c r="Q64" i="3"/>
  <c r="U114" i="1"/>
  <c r="S136" i="3"/>
  <c r="T149" i="1"/>
  <c r="Q171" i="3"/>
  <c r="S305" i="1"/>
  <c r="O327" i="3"/>
  <c r="S376" i="1"/>
  <c r="N398" i="3" s="1"/>
  <c r="O398" i="3"/>
  <c r="S128" i="1"/>
  <c r="O150" i="3"/>
  <c r="S382" i="1"/>
  <c r="O404" i="3"/>
  <c r="T289" i="1"/>
  <c r="Q311" i="3"/>
  <c r="S185" i="1"/>
  <c r="O207" i="3"/>
  <c r="T474" i="1"/>
  <c r="P496" i="3" s="1"/>
  <c r="Q496" i="3"/>
  <c r="T553" i="1"/>
  <c r="P575" i="3" s="1"/>
  <c r="Q575" i="3"/>
  <c r="T170" i="1"/>
  <c r="Q192" i="3"/>
  <c r="T354" i="1"/>
  <c r="Q376" i="3"/>
  <c r="U374" i="1"/>
  <c r="R396" i="3" s="1"/>
  <c r="S396" i="3"/>
  <c r="T431" i="1"/>
  <c r="Q453" i="3"/>
  <c r="T109" i="1"/>
  <c r="Q131" i="3"/>
  <c r="T207" i="1"/>
  <c r="Q229" i="3"/>
  <c r="S149" i="1"/>
  <c r="O171" i="3"/>
  <c r="T264" i="1"/>
  <c r="Q286" i="3"/>
  <c r="T470" i="1"/>
  <c r="Q492" i="3"/>
  <c r="T329" i="1"/>
  <c r="Q351" i="3"/>
  <c r="S360" i="1"/>
  <c r="N382" i="3" s="1"/>
  <c r="O382" i="3"/>
  <c r="S553" i="1"/>
  <c r="N575" i="3" s="1"/>
  <c r="O575" i="3"/>
  <c r="T202" i="1"/>
  <c r="Q224" i="3"/>
  <c r="U383" i="1"/>
  <c r="S405" i="3"/>
  <c r="U226" i="1"/>
  <c r="S248" i="3"/>
  <c r="U181" i="1"/>
  <c r="S203" i="3"/>
  <c r="U254" i="1"/>
  <c r="S276" i="3"/>
  <c r="S73" i="1"/>
  <c r="O95" i="3"/>
  <c r="S125" i="1"/>
  <c r="O147" i="3"/>
  <c r="T45" i="1"/>
  <c r="Q67" i="3"/>
  <c r="T273" i="1"/>
  <c r="Q295" i="3"/>
  <c r="T30" i="1"/>
  <c r="Q52" i="3"/>
  <c r="S206" i="1"/>
  <c r="O228" i="3"/>
  <c r="S438" i="1"/>
  <c r="N460" i="3" s="1"/>
  <c r="O460" i="3"/>
  <c r="T168" i="1"/>
  <c r="Q190" i="3"/>
  <c r="T368" i="1"/>
  <c r="Q390" i="3"/>
  <c r="S209" i="1"/>
  <c r="O231" i="3"/>
  <c r="S40" i="1"/>
  <c r="O62" i="3"/>
  <c r="S344" i="1"/>
  <c r="N366" i="3" s="1"/>
  <c r="O366" i="3"/>
  <c r="T88" i="1"/>
  <c r="Q110" i="3"/>
  <c r="T334" i="1"/>
  <c r="Q356" i="3"/>
  <c r="S150" i="1"/>
  <c r="O172" i="3"/>
  <c r="T302" i="1"/>
  <c r="P324" i="3" s="1"/>
  <c r="Q324" i="3"/>
  <c r="T494" i="1"/>
  <c r="P516" i="3" s="1"/>
  <c r="Q516" i="3"/>
  <c r="T120" i="1"/>
  <c r="Q142" i="3"/>
  <c r="S32" i="1"/>
  <c r="O54" i="3"/>
  <c r="T192" i="1"/>
  <c r="Q214" i="3"/>
  <c r="T288" i="1"/>
  <c r="Q310" i="3"/>
  <c r="T249" i="1"/>
  <c r="Q271" i="3"/>
  <c r="S225" i="1"/>
  <c r="O247" i="3"/>
  <c r="T434" i="1"/>
  <c r="Q456" i="3"/>
  <c r="T554" i="1"/>
  <c r="P576" i="3" s="1"/>
  <c r="Q576" i="3"/>
  <c r="T402" i="1"/>
  <c r="P424" i="3" s="1"/>
  <c r="Q424" i="3"/>
  <c r="S433" i="1"/>
  <c r="O455" i="3"/>
  <c r="T465" i="1"/>
  <c r="Q487" i="3"/>
  <c r="S497" i="1"/>
  <c r="N519" i="3" s="1"/>
  <c r="O519" i="3"/>
  <c r="T545" i="1"/>
  <c r="P567" i="3" s="1"/>
  <c r="Q567" i="3"/>
  <c r="T10" i="1"/>
  <c r="Q32" i="3"/>
  <c r="T58" i="1"/>
  <c r="Q80" i="3"/>
  <c r="T90" i="1"/>
  <c r="Q112" i="3"/>
  <c r="S130" i="1"/>
  <c r="O152" i="3"/>
  <c r="S162" i="1"/>
  <c r="O184" i="3"/>
  <c r="T194" i="1"/>
  <c r="Q216" i="3"/>
  <c r="T234" i="1"/>
  <c r="Q256" i="3"/>
  <c r="S266" i="1"/>
  <c r="O288" i="3"/>
  <c r="T298" i="1"/>
  <c r="Q320" i="3"/>
  <c r="T346" i="1"/>
  <c r="Q368" i="3"/>
  <c r="S386" i="1"/>
  <c r="O408" i="3"/>
  <c r="S450" i="1"/>
  <c r="O472" i="3"/>
  <c r="T522" i="1"/>
  <c r="P544" i="3" s="1"/>
  <c r="Q544" i="3"/>
  <c r="T401" i="1"/>
  <c r="P423" i="3" s="1"/>
  <c r="Q423" i="3"/>
  <c r="U197" i="1"/>
  <c r="S219" i="3"/>
  <c r="U61" i="1"/>
  <c r="S83" i="3"/>
  <c r="T79" i="1"/>
  <c r="Q101" i="3"/>
  <c r="T143" i="1"/>
  <c r="Q165" i="3"/>
  <c r="T271" i="1"/>
  <c r="Q293" i="3"/>
  <c r="U50" i="1"/>
  <c r="S72" i="3"/>
  <c r="T261" i="1"/>
  <c r="Q283" i="3"/>
  <c r="U529" i="1"/>
  <c r="R551" i="3" s="1"/>
  <c r="S551" i="3"/>
  <c r="T101" i="1"/>
  <c r="Q123" i="3"/>
  <c r="T317" i="1"/>
  <c r="Q339" i="3"/>
  <c r="U439" i="1"/>
  <c r="S461" i="3"/>
  <c r="U118" i="1"/>
  <c r="S140" i="3"/>
  <c r="T47" i="1"/>
  <c r="Q69" i="3"/>
  <c r="T114" i="1"/>
  <c r="Q136" i="3"/>
  <c r="G248" i="3"/>
  <c r="G216" i="3"/>
  <c r="G528" i="3"/>
  <c r="G512" i="3"/>
  <c r="G488" i="3"/>
  <c r="G422" i="3"/>
  <c r="G294" i="3"/>
  <c r="G589" i="3"/>
  <c r="G381" i="3"/>
  <c r="G109" i="3"/>
  <c r="G552" i="3"/>
  <c r="G392" i="3"/>
  <c r="G344" i="3"/>
  <c r="G336" i="3"/>
  <c r="G304" i="3"/>
  <c r="G264" i="3"/>
  <c r="G192" i="3"/>
  <c r="G64" i="3"/>
  <c r="G493" i="3"/>
  <c r="G491" i="3"/>
  <c r="G550" i="3"/>
  <c r="G534" i="3"/>
  <c r="G518" i="3"/>
  <c r="G470" i="3"/>
  <c r="G454" i="3"/>
  <c r="G318" i="3"/>
  <c r="G310" i="3"/>
  <c r="G262" i="3"/>
  <c r="G214" i="3"/>
  <c r="G158" i="3"/>
  <c r="G150" i="3"/>
  <c r="G102" i="3"/>
  <c r="G78" i="3"/>
  <c r="G70" i="3"/>
  <c r="G54" i="3"/>
  <c r="G38" i="3"/>
  <c r="G363" i="3"/>
  <c r="G517" i="3"/>
  <c r="G477" i="3"/>
  <c r="G469" i="3"/>
  <c r="G437" i="3"/>
  <c r="G413" i="3"/>
  <c r="G389" i="3"/>
  <c r="G357" i="3"/>
  <c r="G333" i="3"/>
  <c r="G277" i="3"/>
  <c r="G269" i="3"/>
  <c r="G205" i="3"/>
  <c r="G69" i="3"/>
  <c r="G37" i="3"/>
  <c r="G29" i="3"/>
  <c r="G425" i="3"/>
  <c r="G55" i="3"/>
  <c r="G541" i="3"/>
  <c r="G165" i="3"/>
  <c r="G45" i="3"/>
  <c r="G202" i="3"/>
  <c r="G397" i="3"/>
  <c r="G237" i="3"/>
  <c r="G53" i="3"/>
  <c r="G592" i="3"/>
  <c r="G544" i="3"/>
  <c r="G520" i="3"/>
  <c r="G504" i="3"/>
  <c r="G448" i="3"/>
  <c r="G416" i="3"/>
  <c r="G408" i="3"/>
  <c r="G368" i="3"/>
  <c r="G328" i="3"/>
  <c r="G320" i="3"/>
  <c r="G288" i="3"/>
  <c r="G184" i="3"/>
  <c r="G176" i="3"/>
  <c r="G168" i="3"/>
  <c r="G144" i="3"/>
  <c r="G120" i="3"/>
  <c r="G56" i="3"/>
  <c r="G103" i="3"/>
  <c r="G559" i="3"/>
  <c r="G551" i="3"/>
  <c r="G590" i="3"/>
  <c r="G532" i="3"/>
  <c r="G566" i="3"/>
  <c r="G402" i="3"/>
  <c r="G542" i="3"/>
  <c r="G315" i="3"/>
  <c r="G510" i="3"/>
  <c r="G243" i="3"/>
  <c r="G478" i="3"/>
  <c r="G191" i="3"/>
  <c r="G342" i="3"/>
  <c r="G507" i="3"/>
  <c r="G278" i="3"/>
  <c r="G254" i="3"/>
  <c r="G436" i="3"/>
  <c r="G230" i="3"/>
  <c r="G403" i="3"/>
  <c r="G198" i="3"/>
  <c r="G347" i="3"/>
  <c r="G118" i="3"/>
  <c r="G47" i="3"/>
  <c r="G62" i="3"/>
  <c r="G129" i="3"/>
  <c r="G30" i="3"/>
  <c r="G25" i="3"/>
  <c r="G213" i="3"/>
  <c r="G372" i="3"/>
  <c r="G302" i="3"/>
  <c r="G584" i="3"/>
  <c r="G521" i="3"/>
  <c r="G576" i="3"/>
  <c r="G460" i="3"/>
  <c r="G568" i="3"/>
  <c r="G407" i="3"/>
  <c r="G560" i="3"/>
  <c r="G385" i="3"/>
  <c r="G536" i="3"/>
  <c r="G496" i="3"/>
  <c r="G227" i="3"/>
  <c r="G480" i="3"/>
  <c r="G31" i="3"/>
  <c r="G472" i="3"/>
  <c r="G179" i="3"/>
  <c r="G464" i="3"/>
  <c r="G164" i="3"/>
  <c r="G456" i="3"/>
  <c r="G59" i="3"/>
  <c r="G440" i="3"/>
  <c r="G92" i="3"/>
  <c r="G432" i="3"/>
  <c r="G424" i="3"/>
  <c r="G400" i="3"/>
  <c r="G107" i="3"/>
  <c r="G384" i="3"/>
  <c r="G569" i="3"/>
  <c r="G376" i="3"/>
  <c r="G220" i="3"/>
  <c r="G360" i="3"/>
  <c r="G539" i="3"/>
  <c r="G352" i="3"/>
  <c r="G530" i="3"/>
  <c r="G312" i="3"/>
  <c r="G489" i="3"/>
  <c r="G296" i="3"/>
  <c r="G280" i="3"/>
  <c r="G463" i="3"/>
  <c r="G272" i="3"/>
  <c r="G455" i="3"/>
  <c r="G256" i="3"/>
  <c r="G240" i="3"/>
  <c r="G415" i="3"/>
  <c r="G232" i="3"/>
  <c r="G97" i="3"/>
  <c r="G224" i="3"/>
  <c r="G388" i="3"/>
  <c r="G208" i="3"/>
  <c r="G200" i="3"/>
  <c r="G353" i="3"/>
  <c r="G160" i="3"/>
  <c r="G298" i="3"/>
  <c r="G152" i="3"/>
  <c r="G289" i="3"/>
  <c r="G136" i="3"/>
  <c r="G258" i="3"/>
  <c r="G128" i="3"/>
  <c r="G73" i="3"/>
  <c r="G112" i="3"/>
  <c r="G226" i="3"/>
  <c r="G104" i="3"/>
  <c r="G217" i="3"/>
  <c r="G96" i="3"/>
  <c r="G476" i="3"/>
  <c r="G88" i="3"/>
  <c r="G199" i="3"/>
  <c r="G80" i="3"/>
  <c r="G186" i="3"/>
  <c r="G72" i="3"/>
  <c r="G167" i="3"/>
  <c r="G48" i="3"/>
  <c r="G36" i="3"/>
  <c r="G40" i="3"/>
  <c r="G142" i="3"/>
  <c r="G32" i="3"/>
  <c r="G215" i="3"/>
  <c r="G486" i="3"/>
  <c r="G209" i="3"/>
  <c r="G374" i="3"/>
  <c r="G555" i="3"/>
  <c r="G246" i="3"/>
  <c r="G428" i="3"/>
  <c r="G222" i="3"/>
  <c r="G386" i="3"/>
  <c r="G190" i="3"/>
  <c r="G339" i="3"/>
  <c r="G166" i="3"/>
  <c r="G306" i="3"/>
  <c r="G134" i="3"/>
  <c r="G110" i="3"/>
  <c r="G225" i="3"/>
  <c r="G86" i="3"/>
  <c r="G195" i="3"/>
  <c r="G533" i="3"/>
  <c r="G279" i="3"/>
  <c r="G509" i="3"/>
  <c r="G242" i="3"/>
  <c r="G453" i="3"/>
  <c r="G58" i="3"/>
  <c r="G429" i="3"/>
  <c r="G71" i="3"/>
  <c r="G341" i="3"/>
  <c r="G515" i="3"/>
  <c r="G325" i="3"/>
  <c r="G145" i="3"/>
  <c r="G301" i="3"/>
  <c r="G481" i="3"/>
  <c r="G221" i="3"/>
  <c r="G383" i="3"/>
  <c r="G189" i="3"/>
  <c r="G338" i="3"/>
  <c r="G173" i="3"/>
  <c r="G314" i="3"/>
  <c r="G149" i="3"/>
  <c r="G284" i="3"/>
  <c r="G125" i="3"/>
  <c r="G77" i="3"/>
  <c r="G178" i="3"/>
  <c r="G61" i="3"/>
  <c r="G89" i="3"/>
  <c r="G108" i="3"/>
  <c r="G483" i="3"/>
  <c r="G459" i="3"/>
  <c r="G266" i="3"/>
  <c r="G233" i="3"/>
  <c r="G79" i="3"/>
  <c r="G438" i="3"/>
  <c r="G161" i="3"/>
  <c r="G406" i="3"/>
  <c r="G585" i="3"/>
  <c r="G390" i="3"/>
  <c r="G574" i="3"/>
  <c r="G358" i="3"/>
  <c r="G537" i="3"/>
  <c r="G326" i="3"/>
  <c r="G500" i="3"/>
  <c r="G182" i="3"/>
  <c r="G327" i="3"/>
  <c r="G46" i="3"/>
  <c r="G95" i="3"/>
  <c r="G557" i="3"/>
  <c r="G377" i="3"/>
  <c r="G421" i="3"/>
  <c r="G373" i="3"/>
  <c r="G554" i="3"/>
  <c r="G349" i="3"/>
  <c r="G526" i="3"/>
  <c r="G317" i="3"/>
  <c r="G495" i="3"/>
  <c r="G293" i="3"/>
  <c r="G474" i="3"/>
  <c r="G253" i="3"/>
  <c r="G435" i="3"/>
  <c r="G229" i="3"/>
  <c r="G394" i="3"/>
  <c r="G197" i="3"/>
  <c r="G346" i="3"/>
  <c r="G141" i="3"/>
  <c r="G271" i="3"/>
  <c r="G85" i="3"/>
  <c r="G196" i="3"/>
  <c r="G411" i="3"/>
  <c r="G305" i="3"/>
  <c r="G287" i="3"/>
  <c r="G502" i="3"/>
  <c r="G60" i="3"/>
  <c r="G414" i="3"/>
  <c r="G503" i="3"/>
  <c r="G382" i="3"/>
  <c r="G350" i="3"/>
  <c r="G527" i="3"/>
  <c r="G286" i="3"/>
  <c r="G467" i="3"/>
  <c r="G126" i="3"/>
  <c r="G94" i="3"/>
  <c r="G203" i="3"/>
  <c r="G565" i="3"/>
  <c r="G401" i="3"/>
  <c r="G549" i="3"/>
  <c r="G348" i="3"/>
  <c r="G501" i="3"/>
  <c r="G130" i="3"/>
  <c r="G485" i="3"/>
  <c r="G81" i="3"/>
  <c r="G461" i="3"/>
  <c r="G445" i="3"/>
  <c r="G41" i="3"/>
  <c r="G365" i="3"/>
  <c r="G546" i="3"/>
  <c r="G309" i="3"/>
  <c r="G487" i="3"/>
  <c r="G285" i="3"/>
  <c r="G466" i="3"/>
  <c r="G261" i="3"/>
  <c r="G443" i="3"/>
  <c r="G245" i="3"/>
  <c r="G427" i="3"/>
  <c r="G181" i="3"/>
  <c r="G157" i="3"/>
  <c r="G295" i="3"/>
  <c r="G133" i="3"/>
  <c r="G255" i="3"/>
  <c r="G117" i="3"/>
  <c r="G234" i="3"/>
  <c r="G93" i="3"/>
  <c r="G114" i="3"/>
  <c r="G27" i="3"/>
  <c r="G497" i="3"/>
  <c r="G475" i="3"/>
  <c r="G591" i="3"/>
  <c r="G567" i="3"/>
  <c r="H26" i="3"/>
  <c r="H27" i="3"/>
  <c r="H28" i="3"/>
  <c r="H30" i="3"/>
  <c r="H35" i="3"/>
  <c r="H36" i="3"/>
  <c r="H38" i="3"/>
  <c r="H39" i="3"/>
  <c r="H40" i="3"/>
  <c r="H43" i="3"/>
  <c r="H44" i="3"/>
  <c r="H46" i="3"/>
  <c r="H52" i="3"/>
  <c r="H54" i="3"/>
  <c r="H55" i="3"/>
  <c r="H56" i="3"/>
  <c r="H60" i="3"/>
  <c r="H61" i="3"/>
  <c r="H62" i="3"/>
  <c r="H63" i="3"/>
  <c r="H69" i="3"/>
  <c r="H70" i="3"/>
  <c r="H71" i="3"/>
  <c r="H76" i="3"/>
  <c r="H77" i="3"/>
  <c r="H78" i="3"/>
  <c r="H79" i="3"/>
  <c r="H80" i="3"/>
  <c r="H82" i="3"/>
  <c r="H83" i="3"/>
  <c r="H84" i="3"/>
  <c r="H85" i="3"/>
  <c r="H86" i="3"/>
  <c r="H87" i="3"/>
  <c r="H91" i="3"/>
  <c r="H92" i="3"/>
  <c r="H94" i="3"/>
  <c r="H476" i="3"/>
  <c r="H101" i="3"/>
  <c r="H102" i="3"/>
  <c r="H103" i="3"/>
  <c r="H104" i="3"/>
  <c r="H107" i="3"/>
  <c r="H108" i="3"/>
  <c r="H110" i="3"/>
  <c r="H112" i="3"/>
  <c r="H116" i="3"/>
  <c r="H117" i="3"/>
  <c r="H120" i="3"/>
  <c r="K2" i="1"/>
  <c r="H123" i="3"/>
  <c r="H124" i="3"/>
  <c r="H126" i="3"/>
  <c r="H127" i="3"/>
  <c r="H130" i="3"/>
  <c r="H131" i="3"/>
  <c r="H132" i="3"/>
  <c r="H133" i="3"/>
  <c r="H134" i="3"/>
  <c r="H135" i="3"/>
  <c r="H136" i="3"/>
  <c r="H138" i="3"/>
  <c r="H140" i="3"/>
  <c r="H142" i="3"/>
  <c r="H143" i="3"/>
  <c r="H144" i="3"/>
  <c r="H146" i="3"/>
  <c r="H148" i="3"/>
  <c r="H149" i="3"/>
  <c r="H150" i="3"/>
  <c r="H151" i="3"/>
  <c r="H152" i="3"/>
  <c r="H156" i="3"/>
  <c r="H157" i="3"/>
  <c r="H158" i="3"/>
  <c r="H159" i="3"/>
  <c r="H160" i="3"/>
  <c r="H164" i="3"/>
  <c r="H165" i="3"/>
  <c r="H166" i="3"/>
  <c r="H167" i="3"/>
  <c r="H168" i="3"/>
  <c r="H169" i="3"/>
  <c r="H170" i="3"/>
  <c r="H171" i="3"/>
  <c r="H172" i="3"/>
  <c r="H173" i="3"/>
  <c r="H174" i="3"/>
  <c r="H175" i="3"/>
  <c r="H176" i="3"/>
  <c r="H320" i="3"/>
  <c r="H322" i="3"/>
  <c r="H333" i="3"/>
  <c r="H334" i="3"/>
  <c r="H336" i="3"/>
  <c r="H340" i="3"/>
  <c r="H341" i="3"/>
  <c r="H342" i="3"/>
  <c r="H351" i="3"/>
  <c r="H353" i="3"/>
  <c r="H204" i="3"/>
  <c r="H360" i="3"/>
  <c r="H361" i="3"/>
  <c r="H368" i="3"/>
  <c r="H376" i="3"/>
  <c r="H378" i="3"/>
  <c r="H390" i="3"/>
  <c r="H416" i="3"/>
  <c r="H425" i="3"/>
  <c r="H429" i="3"/>
  <c r="H264" i="3"/>
  <c r="H269" i="3"/>
  <c r="H284" i="3"/>
  <c r="H470" i="3"/>
  <c r="H477" i="3"/>
  <c r="H480" i="3"/>
  <c r="H303" i="3"/>
  <c r="H484" i="3"/>
  <c r="H486" i="3"/>
  <c r="H487" i="3"/>
  <c r="H490" i="3"/>
  <c r="H494" i="3"/>
  <c r="H318" i="3"/>
  <c r="I2" i="1"/>
  <c r="L24" i="3" s="1"/>
  <c r="J2" i="1"/>
  <c r="J24" i="3" s="1"/>
  <c r="H310" i="3" l="1"/>
  <c r="H445" i="3"/>
  <c r="H294" i="3"/>
  <c r="H475" i="3"/>
  <c r="H262" i="3"/>
  <c r="H446" i="3"/>
  <c r="H238" i="3"/>
  <c r="H412" i="3"/>
  <c r="H206" i="3"/>
  <c r="H359" i="3"/>
  <c r="H118" i="3"/>
  <c r="H47" i="3"/>
  <c r="H292" i="3"/>
  <c r="H473" i="3"/>
  <c r="H276" i="3"/>
  <c r="H458" i="3"/>
  <c r="H268" i="3"/>
  <c r="H451" i="3"/>
  <c r="H260" i="3"/>
  <c r="H442" i="3"/>
  <c r="H252" i="3"/>
  <c r="H434" i="3"/>
  <c r="H244" i="3"/>
  <c r="H422" i="3"/>
  <c r="H236" i="3"/>
  <c r="H410" i="3"/>
  <c r="H228" i="3"/>
  <c r="H393" i="3"/>
  <c r="H220" i="3"/>
  <c r="H381" i="3"/>
  <c r="H212" i="3"/>
  <c r="H371" i="3"/>
  <c r="H196" i="3"/>
  <c r="H345" i="3"/>
  <c r="H188" i="3"/>
  <c r="H337" i="3"/>
  <c r="H180" i="3"/>
  <c r="H323" i="3"/>
  <c r="H100" i="3"/>
  <c r="H68" i="3"/>
  <c r="H286" i="3"/>
  <c r="H467" i="3"/>
  <c r="H254" i="3"/>
  <c r="H436" i="3"/>
  <c r="H222" i="3"/>
  <c r="H386" i="3"/>
  <c r="H198" i="3"/>
  <c r="H347" i="3"/>
  <c r="H278" i="3"/>
  <c r="H461" i="3"/>
  <c r="H246" i="3"/>
  <c r="H428" i="3"/>
  <c r="H214" i="3"/>
  <c r="H373" i="3"/>
  <c r="H182" i="3"/>
  <c r="H327" i="3"/>
  <c r="H312" i="3"/>
  <c r="H489" i="3"/>
  <c r="H304" i="3"/>
  <c r="H483" i="3"/>
  <c r="H296" i="3"/>
  <c r="H288" i="3"/>
  <c r="H469" i="3"/>
  <c r="H280" i="3"/>
  <c r="H463" i="3"/>
  <c r="H272" i="3"/>
  <c r="H455" i="3"/>
  <c r="H256" i="3"/>
  <c r="H438" i="3"/>
  <c r="H240" i="3"/>
  <c r="H415" i="3"/>
  <c r="H224" i="3"/>
  <c r="H388" i="3"/>
  <c r="H128" i="3"/>
  <c r="H64" i="3"/>
  <c r="H48" i="3"/>
  <c r="H302" i="3"/>
  <c r="H482" i="3"/>
  <c r="H270" i="3"/>
  <c r="H431" i="3"/>
  <c r="H230" i="3"/>
  <c r="H403" i="3"/>
  <c r="H190" i="3"/>
  <c r="H339" i="3"/>
  <c r="H311" i="3"/>
  <c r="H488" i="3"/>
  <c r="H295" i="3"/>
  <c r="H454" i="3"/>
  <c r="H287" i="3"/>
  <c r="H468" i="3"/>
  <c r="H279" i="3"/>
  <c r="H462" i="3"/>
  <c r="H271" i="3"/>
  <c r="H453" i="3"/>
  <c r="H263" i="3"/>
  <c r="H447" i="3"/>
  <c r="H255" i="3"/>
  <c r="H437" i="3"/>
  <c r="H247" i="3"/>
  <c r="H426" i="3"/>
  <c r="H239" i="3"/>
  <c r="H413" i="3"/>
  <c r="H231" i="3"/>
  <c r="H404" i="3"/>
  <c r="H223" i="3"/>
  <c r="H387" i="3"/>
  <c r="H215" i="3"/>
  <c r="H375" i="3"/>
  <c r="H183" i="3"/>
  <c r="H332" i="3"/>
  <c r="H317" i="3"/>
  <c r="H495" i="3"/>
  <c r="H301" i="3"/>
  <c r="H481" i="3"/>
  <c r="H293" i="3"/>
  <c r="H474" i="3"/>
  <c r="H285" i="3"/>
  <c r="H466" i="3"/>
  <c r="H277" i="3"/>
  <c r="H459" i="3"/>
  <c r="H261" i="3"/>
  <c r="H443" i="3"/>
  <c r="H253" i="3"/>
  <c r="H435" i="3"/>
  <c r="H245" i="3"/>
  <c r="H427" i="3"/>
  <c r="H237" i="3"/>
  <c r="H411" i="3"/>
  <c r="H229" i="3"/>
  <c r="H394" i="3"/>
  <c r="H221" i="3"/>
  <c r="H383" i="3"/>
  <c r="H213" i="3"/>
  <c r="H372" i="3"/>
  <c r="H205" i="3"/>
  <c r="H358" i="3"/>
  <c r="H197" i="3"/>
  <c r="H346" i="3"/>
  <c r="H189" i="3"/>
  <c r="H338" i="3"/>
  <c r="H181" i="3"/>
  <c r="H326" i="3"/>
  <c r="H141" i="3"/>
  <c r="H125" i="3"/>
  <c r="H405" i="3"/>
  <c r="H109" i="3"/>
  <c r="H93" i="3"/>
  <c r="H53" i="3"/>
  <c r="H45" i="3"/>
  <c r="H37" i="3"/>
  <c r="H29" i="3"/>
  <c r="H315" i="3"/>
  <c r="H493" i="3"/>
  <c r="H307" i="3"/>
  <c r="H362" i="3"/>
  <c r="H299" i="3"/>
  <c r="H479" i="3"/>
  <c r="H291" i="3"/>
  <c r="H472" i="3"/>
  <c r="H283" i="3"/>
  <c r="H275" i="3"/>
  <c r="H457" i="3"/>
  <c r="H267" i="3"/>
  <c r="H450" i="3"/>
  <c r="H259" i="3"/>
  <c r="H441" i="3"/>
  <c r="H251" i="3"/>
  <c r="H433" i="3"/>
  <c r="H243" i="3"/>
  <c r="H420" i="3"/>
  <c r="H235" i="3"/>
  <c r="H409" i="3"/>
  <c r="H227" i="3"/>
  <c r="H392" i="3"/>
  <c r="H219" i="3"/>
  <c r="H380" i="3"/>
  <c r="H211" i="3"/>
  <c r="H370" i="3"/>
  <c r="H203" i="3"/>
  <c r="H356" i="3"/>
  <c r="H195" i="3"/>
  <c r="H344" i="3"/>
  <c r="H139" i="3"/>
  <c r="H99" i="3"/>
  <c r="H314" i="3"/>
  <c r="H492" i="3"/>
  <c r="H306" i="3"/>
  <c r="H298" i="3"/>
  <c r="H478" i="3"/>
  <c r="H290" i="3"/>
  <c r="H471" i="3"/>
  <c r="H282" i="3"/>
  <c r="H465" i="3"/>
  <c r="H274" i="3"/>
  <c r="H456" i="3"/>
  <c r="H266" i="3"/>
  <c r="H449" i="3"/>
  <c r="H258" i="3"/>
  <c r="H440" i="3"/>
  <c r="H250" i="3"/>
  <c r="H430" i="3"/>
  <c r="H242" i="3"/>
  <c r="H417" i="3"/>
  <c r="H234" i="3"/>
  <c r="H408" i="3"/>
  <c r="H226" i="3"/>
  <c r="H391" i="3"/>
  <c r="H218" i="3"/>
  <c r="H379" i="3"/>
  <c r="H210" i="3"/>
  <c r="H369" i="3"/>
  <c r="H202" i="3"/>
  <c r="H355" i="3"/>
  <c r="H194" i="3"/>
  <c r="H343" i="3"/>
  <c r="H186" i="3"/>
  <c r="H335" i="3"/>
  <c r="H178" i="3"/>
  <c r="H321" i="3"/>
  <c r="H162" i="3"/>
  <c r="H154" i="3"/>
  <c r="H90" i="3"/>
  <c r="H281" i="3"/>
  <c r="H464" i="3"/>
  <c r="H273" i="3"/>
  <c r="H452" i="3"/>
  <c r="H265" i="3"/>
  <c r="H448" i="3"/>
  <c r="H257" i="3"/>
  <c r="H439" i="3"/>
  <c r="H201" i="3"/>
  <c r="H354" i="3"/>
  <c r="H137" i="3"/>
  <c r="F120" i="3"/>
  <c r="F100" i="3"/>
  <c r="F59" i="3"/>
  <c r="F83" i="3"/>
  <c r="F108" i="3"/>
  <c r="F92" i="3"/>
  <c r="F84" i="3"/>
  <c r="F76" i="3"/>
  <c r="F48" i="3"/>
  <c r="F80" i="3"/>
  <c r="H308" i="3"/>
  <c r="H300" i="3"/>
  <c r="F40" i="3"/>
  <c r="H147" i="3"/>
  <c r="H115" i="3"/>
  <c r="F115" i="3"/>
  <c r="F67" i="3"/>
  <c r="H67" i="3"/>
  <c r="F71" i="3"/>
  <c r="H59" i="3"/>
  <c r="F110" i="3"/>
  <c r="F70" i="3"/>
  <c r="H313" i="3"/>
  <c r="H305" i="3"/>
  <c r="H297" i="3"/>
  <c r="H289" i="3"/>
  <c r="H249" i="3"/>
  <c r="H241" i="3"/>
  <c r="F233" i="3"/>
  <c r="H233" i="3"/>
  <c r="H225" i="3"/>
  <c r="H217" i="3"/>
  <c r="H209" i="3"/>
  <c r="H193" i="3"/>
  <c r="H185" i="3"/>
  <c r="H177" i="3"/>
  <c r="F161" i="3"/>
  <c r="H161" i="3"/>
  <c r="F153" i="3"/>
  <c r="H153" i="3"/>
  <c r="F145" i="3"/>
  <c r="H145" i="3"/>
  <c r="F137" i="3"/>
  <c r="H129" i="3"/>
  <c r="F121" i="3"/>
  <c r="H121" i="3"/>
  <c r="F105" i="3"/>
  <c r="H105" i="3"/>
  <c r="H97" i="3"/>
  <c r="F89" i="3"/>
  <c r="H89" i="3"/>
  <c r="F81" i="3"/>
  <c r="H81" i="3"/>
  <c r="F73" i="3"/>
  <c r="F65" i="3"/>
  <c r="H65" i="3"/>
  <c r="F57" i="3"/>
  <c r="H57" i="3"/>
  <c r="H49" i="3"/>
  <c r="F41" i="3"/>
  <c r="H41" i="3"/>
  <c r="F33" i="3"/>
  <c r="H33" i="3"/>
  <c r="F63" i="3"/>
  <c r="F27" i="3"/>
  <c r="H73" i="3"/>
  <c r="F116" i="3"/>
  <c r="F68" i="3"/>
  <c r="F60" i="3"/>
  <c r="F44" i="3"/>
  <c r="F107" i="3"/>
  <c r="H187" i="3"/>
  <c r="F163" i="3"/>
  <c r="H163" i="3"/>
  <c r="F75" i="3"/>
  <c r="H51" i="3"/>
  <c r="F51" i="3"/>
  <c r="F62" i="3"/>
  <c r="F38" i="3"/>
  <c r="F64" i="3"/>
  <c r="F117" i="3"/>
  <c r="F109" i="3"/>
  <c r="F85" i="3"/>
  <c r="F77" i="3"/>
  <c r="F69" i="3"/>
  <c r="F61" i="3"/>
  <c r="F45" i="3"/>
  <c r="F37" i="3"/>
  <c r="H248" i="3"/>
  <c r="F232" i="3"/>
  <c r="H232" i="3"/>
  <c r="H216" i="3"/>
  <c r="H208" i="3"/>
  <c r="H200" i="3"/>
  <c r="H192" i="3"/>
  <c r="H184" i="3"/>
  <c r="H96" i="3"/>
  <c r="H88" i="3"/>
  <c r="H72" i="3"/>
  <c r="F72" i="3"/>
  <c r="H32" i="3"/>
  <c r="F32" i="3"/>
  <c r="H24" i="3"/>
  <c r="F131" i="3"/>
  <c r="F91" i="3"/>
  <c r="H113" i="3"/>
  <c r="H75" i="3"/>
  <c r="F124" i="3"/>
  <c r="H309" i="3"/>
  <c r="H316" i="3"/>
  <c r="F79" i="3"/>
  <c r="H179" i="3"/>
  <c r="H155" i="3"/>
  <c r="F104" i="3"/>
  <c r="F118" i="3"/>
  <c r="F102" i="3"/>
  <c r="F94" i="3"/>
  <c r="F86" i="3"/>
  <c r="F54" i="3"/>
  <c r="F171" i="3"/>
  <c r="H207" i="3"/>
  <c r="H199" i="3"/>
  <c r="H191" i="3"/>
  <c r="F119" i="3"/>
  <c r="H119" i="3"/>
  <c r="H111" i="3"/>
  <c r="F111" i="3"/>
  <c r="H95" i="3"/>
  <c r="F95" i="3"/>
  <c r="F55" i="3"/>
  <c r="F47" i="3"/>
  <c r="H31" i="3"/>
  <c r="F31" i="3"/>
  <c r="F123" i="3"/>
  <c r="F87" i="3"/>
  <c r="L2" i="1"/>
  <c r="F122" i="3" s="1"/>
  <c r="F114" i="3"/>
  <c r="F106" i="3"/>
  <c r="H106" i="3"/>
  <c r="F98" i="3"/>
  <c r="H98" i="3"/>
  <c r="F90" i="3"/>
  <c r="F82" i="3"/>
  <c r="F74" i="3"/>
  <c r="H74" i="3"/>
  <c r="F66" i="3"/>
  <c r="H66" i="3"/>
  <c r="F58" i="3"/>
  <c r="H58" i="3"/>
  <c r="F50" i="3"/>
  <c r="F42" i="3"/>
  <c r="H42" i="3"/>
  <c r="F34" i="3"/>
  <c r="H34" i="3"/>
  <c r="F26" i="3"/>
  <c r="H122" i="3"/>
  <c r="H25" i="3"/>
  <c r="H114" i="3"/>
  <c r="H50" i="3"/>
  <c r="F296" i="3"/>
  <c r="F303" i="3"/>
  <c r="F170" i="3"/>
  <c r="F146" i="3"/>
  <c r="F138" i="3"/>
  <c r="F160" i="3"/>
  <c r="F144" i="3"/>
  <c r="F174" i="3"/>
  <c r="F158" i="3"/>
  <c r="F126" i="3"/>
  <c r="F173" i="3"/>
  <c r="F157" i="3"/>
  <c r="F141" i="3"/>
  <c r="F204" i="3"/>
  <c r="F172" i="3"/>
  <c r="F164" i="3"/>
  <c r="F156" i="3"/>
  <c r="F148" i="3"/>
  <c r="F140" i="3"/>
  <c r="F132" i="3"/>
  <c r="F162" i="3"/>
  <c r="F154" i="3"/>
  <c r="F130" i="3"/>
  <c r="F176" i="3"/>
  <c r="F168" i="3"/>
  <c r="F128" i="3"/>
  <c r="F166" i="3"/>
  <c r="F150" i="3"/>
  <c r="F134" i="3"/>
  <c r="F165" i="3"/>
  <c r="F149" i="3"/>
  <c r="F159" i="3"/>
  <c r="F151" i="3"/>
  <c r="F143" i="3"/>
  <c r="F135" i="3"/>
  <c r="F127" i="3"/>
  <c r="F269" i="3"/>
  <c r="F283" i="3"/>
  <c r="F261" i="3" l="1"/>
  <c r="F443" i="3"/>
  <c r="F183" i="3"/>
  <c r="F332" i="3"/>
  <c r="F210" i="3"/>
  <c r="F369" i="3"/>
  <c r="F198" i="3"/>
  <c r="F347" i="3"/>
  <c r="F268" i="3"/>
  <c r="F451" i="3"/>
  <c r="F274" i="3"/>
  <c r="F456" i="3"/>
  <c r="F236" i="3"/>
  <c r="F410" i="3"/>
  <c r="F231" i="3"/>
  <c r="F404" i="3"/>
  <c r="F219" i="3"/>
  <c r="F380" i="3"/>
  <c r="F133" i="3"/>
  <c r="F182" i="3"/>
  <c r="F327" i="3"/>
  <c r="F298" i="3"/>
  <c r="F478" i="3"/>
  <c r="F180" i="3"/>
  <c r="F323" i="3"/>
  <c r="F189" i="3"/>
  <c r="F338" i="3"/>
  <c r="F214" i="3"/>
  <c r="F373" i="3"/>
  <c r="F281" i="3"/>
  <c r="F464" i="3"/>
  <c r="F25" i="3"/>
  <c r="F207" i="3"/>
  <c r="F360" i="3"/>
  <c r="F192" i="3"/>
  <c r="F341" i="3"/>
  <c r="F101" i="3"/>
  <c r="F217" i="3"/>
  <c r="F378" i="3"/>
  <c r="F249" i="3"/>
  <c r="F429" i="3"/>
  <c r="F313" i="3"/>
  <c r="F490" i="3"/>
  <c r="F264" i="3"/>
  <c r="F255" i="3"/>
  <c r="F437" i="3"/>
  <c r="F259" i="3"/>
  <c r="F441" i="3"/>
  <c r="F244" i="3"/>
  <c r="F422" i="3"/>
  <c r="F277" i="3"/>
  <c r="F459" i="3"/>
  <c r="F239" i="3"/>
  <c r="F413" i="3"/>
  <c r="F227" i="3"/>
  <c r="F392" i="3"/>
  <c r="F190" i="3"/>
  <c r="F339" i="3"/>
  <c r="F314" i="3"/>
  <c r="F492" i="3"/>
  <c r="F188" i="3"/>
  <c r="F337" i="3"/>
  <c r="F205" i="3"/>
  <c r="F358" i="3"/>
  <c r="F286" i="3"/>
  <c r="F467" i="3"/>
  <c r="F284" i="3"/>
  <c r="F311" i="3"/>
  <c r="F488" i="3"/>
  <c r="F215" i="3"/>
  <c r="F375" i="3"/>
  <c r="F46" i="3"/>
  <c r="F278" i="3"/>
  <c r="F461" i="3"/>
  <c r="F316" i="3"/>
  <c r="F494" i="3"/>
  <c r="F88" i="3"/>
  <c r="F52" i="3"/>
  <c r="F113" i="3"/>
  <c r="F185" i="3"/>
  <c r="F334" i="3"/>
  <c r="F103" i="3"/>
  <c r="F195" i="3"/>
  <c r="F344" i="3"/>
  <c r="F203" i="3"/>
  <c r="F356" i="3"/>
  <c r="F28" i="3"/>
  <c r="F211" i="3"/>
  <c r="F370" i="3"/>
  <c r="F252" i="3"/>
  <c r="F434" i="3"/>
  <c r="F223" i="3"/>
  <c r="F387" i="3"/>
  <c r="F295" i="3"/>
  <c r="F454" i="3"/>
  <c r="F263" i="3"/>
  <c r="F447" i="3"/>
  <c r="F222" i="3"/>
  <c r="F386" i="3"/>
  <c r="F206" i="3"/>
  <c r="F359" i="3"/>
  <c r="F196" i="3"/>
  <c r="F345" i="3"/>
  <c r="F178" i="3"/>
  <c r="F321" i="3"/>
  <c r="F240" i="3"/>
  <c r="F415" i="3"/>
  <c r="F187" i="3"/>
  <c r="F336" i="3"/>
  <c r="F289" i="3"/>
  <c r="F470" i="3"/>
  <c r="F218" i="3"/>
  <c r="F379" i="3"/>
  <c r="F181" i="3"/>
  <c r="F326" i="3"/>
  <c r="F287" i="3"/>
  <c r="F468" i="3"/>
  <c r="F36" i="3"/>
  <c r="F282" i="3"/>
  <c r="F465" i="3"/>
  <c r="F279" i="3"/>
  <c r="F462" i="3"/>
  <c r="F260" i="3"/>
  <c r="F442" i="3"/>
  <c r="F237" i="3"/>
  <c r="F411" i="3"/>
  <c r="F238" i="3"/>
  <c r="F412" i="3"/>
  <c r="F226" i="3"/>
  <c r="F391" i="3"/>
  <c r="F291" i="3"/>
  <c r="F472" i="3"/>
  <c r="F197" i="3"/>
  <c r="F346" i="3"/>
  <c r="F310" i="3"/>
  <c r="F445" i="3"/>
  <c r="F186" i="3"/>
  <c r="F335" i="3"/>
  <c r="F212" i="3"/>
  <c r="F371" i="3"/>
  <c r="F142" i="3"/>
  <c r="F306" i="3"/>
  <c r="F288" i="3"/>
  <c r="F469" i="3"/>
  <c r="F312" i="3"/>
  <c r="F489" i="3"/>
  <c r="F191" i="3"/>
  <c r="F340" i="3"/>
  <c r="F155" i="3"/>
  <c r="F24" i="3"/>
  <c r="F208" i="3"/>
  <c r="F361" i="3"/>
  <c r="F248" i="3"/>
  <c r="F425" i="3"/>
  <c r="F53" i="3"/>
  <c r="F39" i="3"/>
  <c r="F99" i="3"/>
  <c r="F201" i="3"/>
  <c r="F354" i="3"/>
  <c r="F297" i="3"/>
  <c r="F477" i="3"/>
  <c r="F266" i="3"/>
  <c r="F449" i="3"/>
  <c r="F250" i="3"/>
  <c r="F430" i="3"/>
  <c r="F177" i="3"/>
  <c r="F320" i="3"/>
  <c r="F280" i="3"/>
  <c r="F463" i="3"/>
  <c r="F221" i="3"/>
  <c r="F383" i="3"/>
  <c r="F235" i="3"/>
  <c r="F409" i="3"/>
  <c r="F213" i="3"/>
  <c r="F372" i="3"/>
  <c r="F285" i="3"/>
  <c r="F466" i="3"/>
  <c r="F200" i="3"/>
  <c r="F353" i="3"/>
  <c r="F225" i="3"/>
  <c r="F390" i="3"/>
  <c r="F258" i="3"/>
  <c r="F440" i="3"/>
  <c r="F229" i="3"/>
  <c r="F394" i="3"/>
  <c r="F243" i="3"/>
  <c r="F420" i="3"/>
  <c r="F318" i="3"/>
  <c r="F304" i="3"/>
  <c r="F483" i="3"/>
  <c r="F293" i="3"/>
  <c r="F474" i="3"/>
  <c r="F309" i="3"/>
  <c r="F487" i="3"/>
  <c r="F300" i="3"/>
  <c r="F480" i="3"/>
  <c r="F256" i="3"/>
  <c r="F438" i="3"/>
  <c r="F246" i="3"/>
  <c r="F428" i="3"/>
  <c r="F167" i="3"/>
  <c r="F152" i="3"/>
  <c r="F317" i="3"/>
  <c r="F495" i="3"/>
  <c r="F301" i="3"/>
  <c r="F481" i="3"/>
  <c r="F78" i="3"/>
  <c r="F254" i="3"/>
  <c r="F436" i="3"/>
  <c r="F179" i="3"/>
  <c r="F322" i="3"/>
  <c r="F112" i="3"/>
  <c r="F139" i="3"/>
  <c r="F129" i="3"/>
  <c r="F169" i="3"/>
  <c r="F308" i="3"/>
  <c r="F486" i="3"/>
  <c r="F43" i="3"/>
  <c r="F228" i="3"/>
  <c r="F393" i="3"/>
  <c r="F315" i="3"/>
  <c r="F493" i="3"/>
  <c r="F273" i="3"/>
  <c r="F452" i="3"/>
  <c r="F262" i="3"/>
  <c r="F446" i="3"/>
  <c r="F224" i="3"/>
  <c r="F388" i="3"/>
  <c r="F267" i="3"/>
  <c r="F450" i="3"/>
  <c r="F247" i="3"/>
  <c r="F426" i="3"/>
  <c r="F302" i="3"/>
  <c r="F482" i="3"/>
  <c r="F30" i="3"/>
  <c r="F271" i="3"/>
  <c r="F453" i="3"/>
  <c r="F230" i="3"/>
  <c r="F403" i="3"/>
  <c r="F294" i="3"/>
  <c r="F475" i="3"/>
  <c r="F290" i="3"/>
  <c r="F471" i="3"/>
  <c r="F96" i="3"/>
  <c r="F476" i="3"/>
  <c r="F49" i="3"/>
  <c r="F193" i="3"/>
  <c r="F342" i="3"/>
  <c r="F251" i="3"/>
  <c r="F433" i="3"/>
  <c r="F276" i="3"/>
  <c r="F458" i="3"/>
  <c r="F245" i="3"/>
  <c r="F427" i="3"/>
  <c r="F234" i="3"/>
  <c r="F408" i="3"/>
  <c r="F299" i="3"/>
  <c r="F479" i="3"/>
  <c r="F194" i="3"/>
  <c r="F343" i="3"/>
  <c r="F257" i="3"/>
  <c r="F439" i="3"/>
  <c r="F275" i="3"/>
  <c r="F457" i="3"/>
  <c r="F272" i="3"/>
  <c r="F455" i="3"/>
  <c r="F220" i="3"/>
  <c r="F381" i="3"/>
  <c r="F253" i="3"/>
  <c r="F435" i="3"/>
  <c r="F270" i="3"/>
  <c r="F431" i="3"/>
  <c r="F242" i="3"/>
  <c r="F417" i="3"/>
  <c r="F307" i="3"/>
  <c r="F362" i="3"/>
  <c r="F175" i="3"/>
  <c r="F136" i="3"/>
  <c r="F202" i="3"/>
  <c r="F355" i="3"/>
  <c r="F265" i="3"/>
  <c r="F448" i="3"/>
  <c r="F292" i="3"/>
  <c r="F473" i="3"/>
  <c r="F56" i="3"/>
  <c r="F199" i="3"/>
  <c r="F351" i="3"/>
  <c r="F35" i="3"/>
  <c r="F184" i="3"/>
  <c r="F333" i="3"/>
  <c r="F216" i="3"/>
  <c r="F376" i="3"/>
  <c r="F29" i="3"/>
  <c r="F93" i="3"/>
  <c r="F125" i="3"/>
  <c r="F405" i="3"/>
  <c r="F97" i="3"/>
  <c r="F209" i="3"/>
  <c r="F368" i="3"/>
  <c r="F241" i="3"/>
  <c r="F416" i="3"/>
  <c r="F305" i="3"/>
  <c r="F484" i="3"/>
  <c r="F147" i="3"/>
  <c r="B25" i="3"/>
  <c r="C25" i="3"/>
  <c r="D25" i="3"/>
  <c r="E25" i="3"/>
  <c r="B26" i="3"/>
  <c r="C26" i="3"/>
  <c r="D26" i="3"/>
  <c r="E26" i="3"/>
  <c r="B27" i="3"/>
  <c r="C27" i="3"/>
  <c r="D27" i="3"/>
  <c r="E27" i="3"/>
  <c r="B28" i="3"/>
  <c r="C28" i="3"/>
  <c r="D28" i="3"/>
  <c r="E28" i="3"/>
  <c r="B29" i="3"/>
  <c r="C29" i="3"/>
  <c r="D29" i="3"/>
  <c r="E29" i="3"/>
  <c r="C30" i="3"/>
  <c r="D30" i="3"/>
  <c r="E30" i="3"/>
  <c r="B31" i="3"/>
  <c r="C31" i="3"/>
  <c r="D31" i="3"/>
  <c r="E31" i="3"/>
  <c r="B32" i="3"/>
  <c r="C32" i="3"/>
  <c r="D32" i="3"/>
  <c r="E32" i="3"/>
  <c r="B33" i="3"/>
  <c r="C33" i="3"/>
  <c r="D33" i="3"/>
  <c r="E33" i="3"/>
  <c r="B34" i="3"/>
  <c r="C34" i="3"/>
  <c r="D34" i="3"/>
  <c r="E34" i="3"/>
  <c r="B35" i="3"/>
  <c r="C35" i="3"/>
  <c r="D35" i="3"/>
  <c r="E35" i="3"/>
  <c r="B36" i="3"/>
  <c r="C36" i="3"/>
  <c r="D36" i="3"/>
  <c r="E36" i="3"/>
  <c r="B37" i="3"/>
  <c r="C37" i="3"/>
  <c r="D37" i="3"/>
  <c r="E37" i="3"/>
  <c r="B38" i="3"/>
  <c r="C38" i="3"/>
  <c r="D38" i="3"/>
  <c r="E38" i="3"/>
  <c r="B39" i="3"/>
  <c r="C39" i="3"/>
  <c r="D39" i="3"/>
  <c r="E39" i="3"/>
  <c r="B40" i="3"/>
  <c r="C40" i="3"/>
  <c r="D40" i="3"/>
  <c r="E40" i="3"/>
  <c r="B41" i="3"/>
  <c r="C41" i="3"/>
  <c r="D41" i="3"/>
  <c r="E41" i="3"/>
  <c r="B42" i="3"/>
  <c r="C42" i="3"/>
  <c r="D42" i="3"/>
  <c r="E42" i="3"/>
  <c r="B43" i="3"/>
  <c r="C43" i="3"/>
  <c r="D43" i="3"/>
  <c r="E43" i="3"/>
  <c r="B44" i="3"/>
  <c r="C44" i="3"/>
  <c r="D44" i="3"/>
  <c r="E44" i="3"/>
  <c r="B45" i="3"/>
  <c r="C45" i="3"/>
  <c r="D45" i="3"/>
  <c r="E45" i="3"/>
  <c r="B46" i="3"/>
  <c r="C46" i="3"/>
  <c r="D46" i="3"/>
  <c r="E46" i="3"/>
  <c r="B47" i="3"/>
  <c r="C47" i="3"/>
  <c r="D47" i="3"/>
  <c r="E47" i="3"/>
  <c r="B48" i="3"/>
  <c r="C48" i="3"/>
  <c r="D48" i="3"/>
  <c r="E48" i="3"/>
  <c r="B49" i="3"/>
  <c r="C49" i="3"/>
  <c r="D49" i="3"/>
  <c r="E49" i="3"/>
  <c r="B50" i="3"/>
  <c r="C50" i="3"/>
  <c r="D50" i="3"/>
  <c r="E50" i="3"/>
  <c r="B51" i="3"/>
  <c r="C51" i="3"/>
  <c r="D51" i="3"/>
  <c r="E51" i="3"/>
  <c r="B52" i="3"/>
  <c r="C52" i="3"/>
  <c r="D52" i="3"/>
  <c r="E52" i="3"/>
  <c r="B53" i="3"/>
  <c r="C53" i="3"/>
  <c r="D53" i="3"/>
  <c r="E53" i="3"/>
  <c r="B54" i="3"/>
  <c r="C54" i="3"/>
  <c r="D54" i="3"/>
  <c r="E54" i="3"/>
  <c r="B55" i="3"/>
  <c r="C55" i="3"/>
  <c r="D55" i="3"/>
  <c r="E55" i="3"/>
  <c r="B56" i="3"/>
  <c r="C56" i="3"/>
  <c r="D56" i="3"/>
  <c r="E56" i="3"/>
  <c r="B57" i="3"/>
  <c r="C57" i="3"/>
  <c r="D57" i="3"/>
  <c r="E57" i="3"/>
  <c r="B58" i="3"/>
  <c r="C58" i="3"/>
  <c r="D58" i="3"/>
  <c r="E58" i="3"/>
  <c r="B59" i="3"/>
  <c r="C59" i="3"/>
  <c r="D59" i="3"/>
  <c r="E59" i="3"/>
  <c r="B60" i="3"/>
  <c r="C60" i="3"/>
  <c r="D60" i="3"/>
  <c r="E60" i="3"/>
  <c r="B61" i="3"/>
  <c r="C61" i="3"/>
  <c r="D61" i="3"/>
  <c r="E61" i="3"/>
  <c r="B62" i="3"/>
  <c r="C62" i="3"/>
  <c r="D62" i="3"/>
  <c r="E62" i="3"/>
  <c r="B63" i="3"/>
  <c r="C63" i="3"/>
  <c r="D63" i="3"/>
  <c r="E63" i="3"/>
  <c r="B64" i="3"/>
  <c r="C64" i="3"/>
  <c r="D64" i="3"/>
  <c r="E64" i="3"/>
  <c r="B65" i="3"/>
  <c r="C65" i="3"/>
  <c r="D65" i="3"/>
  <c r="E65" i="3"/>
  <c r="B66" i="3"/>
  <c r="C66" i="3"/>
  <c r="D66" i="3"/>
  <c r="E66" i="3"/>
  <c r="B67" i="3"/>
  <c r="C67" i="3"/>
  <c r="D67" i="3"/>
  <c r="E67" i="3"/>
  <c r="B68" i="3"/>
  <c r="C68" i="3"/>
  <c r="D68" i="3"/>
  <c r="E68" i="3"/>
  <c r="B69" i="3"/>
  <c r="C69" i="3"/>
  <c r="D69" i="3"/>
  <c r="E69" i="3"/>
  <c r="B70" i="3"/>
  <c r="C70" i="3"/>
  <c r="D70" i="3"/>
  <c r="E70" i="3"/>
  <c r="B71" i="3"/>
  <c r="C71" i="3"/>
  <c r="D71" i="3"/>
  <c r="E71" i="3"/>
  <c r="B72" i="3"/>
  <c r="C72" i="3"/>
  <c r="D72" i="3"/>
  <c r="E72" i="3"/>
  <c r="B73" i="3"/>
  <c r="C73" i="3"/>
  <c r="D73" i="3"/>
  <c r="E73" i="3"/>
  <c r="B74" i="3"/>
  <c r="C74" i="3"/>
  <c r="D74" i="3"/>
  <c r="E74" i="3"/>
  <c r="B75" i="3"/>
  <c r="C75" i="3"/>
  <c r="D75" i="3"/>
  <c r="E75" i="3"/>
  <c r="B76" i="3"/>
  <c r="C76" i="3"/>
  <c r="D76" i="3"/>
  <c r="E76" i="3"/>
  <c r="B77" i="3"/>
  <c r="C77" i="3"/>
  <c r="D77" i="3"/>
  <c r="E77" i="3"/>
  <c r="B78" i="3"/>
  <c r="C78" i="3"/>
  <c r="D78" i="3"/>
  <c r="E78" i="3"/>
  <c r="B79" i="3"/>
  <c r="C79" i="3"/>
  <c r="D79" i="3"/>
  <c r="E79" i="3"/>
  <c r="B80" i="3"/>
  <c r="C80" i="3"/>
  <c r="D80" i="3"/>
  <c r="E80" i="3"/>
  <c r="B81" i="3"/>
  <c r="C81" i="3"/>
  <c r="D81" i="3"/>
  <c r="E81" i="3"/>
  <c r="B82" i="3"/>
  <c r="C82" i="3"/>
  <c r="D82" i="3"/>
  <c r="E82" i="3"/>
  <c r="B83" i="3"/>
  <c r="C83" i="3"/>
  <c r="D83" i="3"/>
  <c r="E83" i="3"/>
  <c r="B84" i="3"/>
  <c r="C84" i="3"/>
  <c r="D84" i="3"/>
  <c r="E84" i="3"/>
  <c r="B85" i="3"/>
  <c r="C85" i="3"/>
  <c r="D85" i="3"/>
  <c r="E85" i="3"/>
  <c r="B86" i="3"/>
  <c r="C86" i="3"/>
  <c r="D86" i="3"/>
  <c r="E86" i="3"/>
  <c r="B87" i="3"/>
  <c r="C87" i="3"/>
  <c r="D87" i="3"/>
  <c r="E87" i="3"/>
  <c r="B88" i="3"/>
  <c r="C88" i="3"/>
  <c r="D88" i="3"/>
  <c r="E88" i="3"/>
  <c r="B89" i="3"/>
  <c r="C89" i="3"/>
  <c r="D89" i="3"/>
  <c r="E89" i="3"/>
  <c r="B90" i="3"/>
  <c r="C90" i="3"/>
  <c r="D90" i="3"/>
  <c r="E90" i="3"/>
  <c r="B91" i="3"/>
  <c r="C91" i="3"/>
  <c r="D91" i="3"/>
  <c r="E91" i="3"/>
  <c r="B92" i="3"/>
  <c r="C92" i="3"/>
  <c r="D92" i="3"/>
  <c r="E92" i="3"/>
  <c r="B93" i="3"/>
  <c r="C93" i="3"/>
  <c r="D93" i="3"/>
  <c r="E93" i="3"/>
  <c r="B94" i="3"/>
  <c r="C94" i="3"/>
  <c r="D94" i="3"/>
  <c r="E94" i="3"/>
  <c r="B95" i="3"/>
  <c r="C95" i="3"/>
  <c r="D95" i="3"/>
  <c r="E95" i="3"/>
  <c r="B96" i="3"/>
  <c r="C96" i="3"/>
  <c r="D96" i="3"/>
  <c r="E96" i="3"/>
  <c r="B97" i="3"/>
  <c r="C97" i="3"/>
  <c r="D97" i="3"/>
  <c r="E97" i="3"/>
  <c r="B98" i="3"/>
  <c r="C98" i="3"/>
  <c r="D98" i="3"/>
  <c r="E98" i="3"/>
  <c r="B99" i="3"/>
  <c r="C99" i="3"/>
  <c r="D99" i="3"/>
  <c r="E99" i="3"/>
  <c r="B100" i="3"/>
  <c r="C100" i="3"/>
  <c r="D100" i="3"/>
  <c r="E100" i="3"/>
  <c r="B101" i="3"/>
  <c r="C101" i="3"/>
  <c r="D101" i="3"/>
  <c r="E101" i="3"/>
  <c r="B102" i="3"/>
  <c r="C102" i="3"/>
  <c r="D102" i="3"/>
  <c r="E102" i="3"/>
  <c r="B103" i="3"/>
  <c r="C103" i="3"/>
  <c r="D103" i="3"/>
  <c r="E103" i="3"/>
  <c r="B104" i="3"/>
  <c r="C104" i="3"/>
  <c r="D104" i="3"/>
  <c r="E104" i="3"/>
  <c r="B105" i="3"/>
  <c r="C105" i="3"/>
  <c r="D105" i="3"/>
  <c r="E105" i="3"/>
  <c r="B106" i="3"/>
  <c r="C106" i="3"/>
  <c r="D106" i="3"/>
  <c r="E106" i="3"/>
  <c r="B107" i="3"/>
  <c r="C107" i="3"/>
  <c r="D107" i="3"/>
  <c r="E107" i="3"/>
  <c r="B108" i="3"/>
  <c r="C108" i="3"/>
  <c r="D108" i="3"/>
  <c r="E108" i="3"/>
  <c r="B109" i="3"/>
  <c r="C109" i="3"/>
  <c r="D109" i="3"/>
  <c r="E109" i="3"/>
  <c r="B110" i="3"/>
  <c r="C110" i="3"/>
  <c r="D110" i="3"/>
  <c r="E110" i="3"/>
  <c r="B111" i="3"/>
  <c r="C111" i="3"/>
  <c r="D111" i="3"/>
  <c r="E111" i="3"/>
  <c r="B112" i="3"/>
  <c r="C112" i="3"/>
  <c r="D112" i="3"/>
  <c r="E112" i="3"/>
  <c r="B113" i="3"/>
  <c r="C113" i="3"/>
  <c r="D113" i="3"/>
  <c r="E113" i="3"/>
  <c r="B114" i="3"/>
  <c r="C114" i="3"/>
  <c r="D114" i="3"/>
  <c r="E114" i="3"/>
  <c r="B115" i="3"/>
  <c r="C115" i="3"/>
  <c r="D115" i="3"/>
  <c r="E115" i="3"/>
  <c r="B116" i="3"/>
  <c r="C116" i="3"/>
  <c r="D116" i="3"/>
  <c r="E116" i="3"/>
  <c r="B117" i="3"/>
  <c r="C117" i="3"/>
  <c r="D117" i="3"/>
  <c r="E117" i="3"/>
  <c r="B118" i="3"/>
  <c r="C118" i="3"/>
  <c r="D118" i="3"/>
  <c r="E118" i="3"/>
  <c r="B119" i="3"/>
  <c r="C119" i="3"/>
  <c r="D119" i="3"/>
  <c r="E119" i="3"/>
  <c r="B120" i="3"/>
  <c r="C120" i="3"/>
  <c r="D120" i="3"/>
  <c r="E120" i="3"/>
  <c r="B121" i="3"/>
  <c r="C121" i="3"/>
  <c r="D121" i="3"/>
  <c r="E121" i="3"/>
  <c r="B122" i="3"/>
  <c r="C122" i="3"/>
  <c r="D122" i="3"/>
  <c r="E122" i="3"/>
  <c r="B123" i="3"/>
  <c r="C123" i="3"/>
  <c r="D123" i="3"/>
  <c r="E123" i="3"/>
  <c r="B124" i="3"/>
  <c r="C124" i="3"/>
  <c r="D124" i="3"/>
  <c r="E124" i="3"/>
  <c r="B125" i="3"/>
  <c r="C125" i="3"/>
  <c r="D125" i="3"/>
  <c r="E125" i="3"/>
  <c r="B126" i="3"/>
  <c r="C126" i="3"/>
  <c r="D126" i="3"/>
  <c r="E126" i="3"/>
  <c r="B127" i="3"/>
  <c r="C127" i="3"/>
  <c r="D127" i="3"/>
  <c r="E127" i="3"/>
  <c r="B128" i="3"/>
  <c r="C128" i="3"/>
  <c r="D128" i="3"/>
  <c r="E128" i="3"/>
  <c r="B129" i="3"/>
  <c r="C129" i="3"/>
  <c r="D129" i="3"/>
  <c r="E129" i="3"/>
  <c r="B130" i="3"/>
  <c r="C130" i="3"/>
  <c r="D130" i="3"/>
  <c r="E130" i="3"/>
  <c r="B131" i="3"/>
  <c r="C131" i="3"/>
  <c r="D131" i="3"/>
  <c r="E131" i="3"/>
  <c r="B132" i="3"/>
  <c r="C132" i="3"/>
  <c r="D132" i="3"/>
  <c r="E132" i="3"/>
  <c r="B133" i="3"/>
  <c r="C133" i="3"/>
  <c r="D133" i="3"/>
  <c r="E133" i="3"/>
  <c r="B134" i="3"/>
  <c r="C134" i="3"/>
  <c r="D134" i="3"/>
  <c r="E134" i="3"/>
  <c r="B135" i="3"/>
  <c r="C135" i="3"/>
  <c r="D135" i="3"/>
  <c r="E135" i="3"/>
  <c r="B136" i="3"/>
  <c r="C136" i="3"/>
  <c r="D136" i="3"/>
  <c r="E136" i="3"/>
  <c r="B137" i="3"/>
  <c r="C137" i="3"/>
  <c r="D137" i="3"/>
  <c r="E137" i="3"/>
  <c r="B138" i="3"/>
  <c r="C138" i="3"/>
  <c r="D138" i="3"/>
  <c r="E138" i="3"/>
  <c r="B139" i="3"/>
  <c r="C139" i="3"/>
  <c r="D139" i="3"/>
  <c r="E139" i="3"/>
  <c r="B140" i="3"/>
  <c r="C140" i="3"/>
  <c r="D140" i="3"/>
  <c r="E140" i="3"/>
  <c r="B141" i="3"/>
  <c r="C141" i="3"/>
  <c r="D141" i="3"/>
  <c r="E141" i="3"/>
  <c r="B142" i="3"/>
  <c r="C142" i="3"/>
  <c r="D142" i="3"/>
  <c r="E142" i="3"/>
  <c r="B143" i="3"/>
  <c r="C143" i="3"/>
  <c r="D143" i="3"/>
  <c r="E143" i="3"/>
  <c r="B144" i="3"/>
  <c r="C144" i="3"/>
  <c r="D144" i="3"/>
  <c r="E144" i="3"/>
  <c r="B145" i="3"/>
  <c r="C145" i="3"/>
  <c r="D145" i="3"/>
  <c r="E145" i="3"/>
  <c r="B146" i="3"/>
  <c r="C146" i="3"/>
  <c r="D146" i="3"/>
  <c r="E146" i="3"/>
  <c r="B147" i="3"/>
  <c r="C147" i="3"/>
  <c r="D147" i="3"/>
  <c r="E147" i="3"/>
  <c r="B148" i="3"/>
  <c r="C148" i="3"/>
  <c r="D148" i="3"/>
  <c r="E148" i="3"/>
  <c r="B149" i="3"/>
  <c r="C149" i="3"/>
  <c r="D149" i="3"/>
  <c r="E149" i="3"/>
  <c r="B150" i="3"/>
  <c r="C150" i="3"/>
  <c r="D150" i="3"/>
  <c r="E150" i="3"/>
  <c r="B151" i="3"/>
  <c r="C151" i="3"/>
  <c r="D151" i="3"/>
  <c r="E151" i="3"/>
  <c r="B152" i="3"/>
  <c r="C152" i="3"/>
  <c r="D152" i="3"/>
  <c r="E152" i="3"/>
  <c r="B153" i="3"/>
  <c r="C153" i="3"/>
  <c r="D153" i="3"/>
  <c r="E153" i="3"/>
  <c r="B154" i="3"/>
  <c r="C154" i="3"/>
  <c r="D154" i="3"/>
  <c r="E154" i="3"/>
  <c r="B155" i="3"/>
  <c r="C155" i="3"/>
  <c r="D155" i="3"/>
  <c r="E155" i="3"/>
  <c r="B156" i="3"/>
  <c r="C156" i="3"/>
  <c r="D156" i="3"/>
  <c r="E156" i="3"/>
  <c r="B157" i="3"/>
  <c r="C157" i="3"/>
  <c r="D157" i="3"/>
  <c r="E157" i="3"/>
  <c r="B158" i="3"/>
  <c r="C158" i="3"/>
  <c r="D158" i="3"/>
  <c r="E158" i="3"/>
  <c r="B159" i="3"/>
  <c r="C159" i="3"/>
  <c r="D159" i="3"/>
  <c r="E159" i="3"/>
  <c r="B160" i="3"/>
  <c r="C160" i="3"/>
  <c r="D160" i="3"/>
  <c r="E160" i="3"/>
  <c r="B161" i="3"/>
  <c r="C161" i="3"/>
  <c r="D161" i="3"/>
  <c r="E161" i="3"/>
  <c r="B162" i="3"/>
  <c r="C162" i="3"/>
  <c r="D162" i="3"/>
  <c r="E162" i="3"/>
  <c r="B163" i="3"/>
  <c r="C163" i="3"/>
  <c r="D163" i="3"/>
  <c r="E163" i="3"/>
  <c r="B164" i="3"/>
  <c r="C164" i="3"/>
  <c r="D164" i="3"/>
  <c r="E164" i="3"/>
  <c r="B165" i="3"/>
  <c r="C165" i="3"/>
  <c r="D165" i="3"/>
  <c r="E165" i="3"/>
  <c r="B166" i="3"/>
  <c r="C166" i="3"/>
  <c r="D166" i="3"/>
  <c r="E166" i="3"/>
  <c r="B167" i="3"/>
  <c r="C167" i="3"/>
  <c r="D167" i="3"/>
  <c r="E167" i="3"/>
  <c r="B168" i="3"/>
  <c r="C168" i="3"/>
  <c r="D168" i="3"/>
  <c r="E168" i="3"/>
  <c r="B169" i="3"/>
  <c r="C169" i="3"/>
  <c r="D169" i="3"/>
  <c r="E169" i="3"/>
  <c r="B170" i="3"/>
  <c r="C170" i="3"/>
  <c r="D170" i="3"/>
  <c r="E170" i="3"/>
  <c r="B171" i="3"/>
  <c r="C171" i="3"/>
  <c r="D171" i="3"/>
  <c r="E171" i="3"/>
  <c r="B172" i="3"/>
  <c r="C172" i="3"/>
  <c r="D172" i="3"/>
  <c r="E172" i="3"/>
  <c r="B173" i="3"/>
  <c r="C173" i="3"/>
  <c r="D173" i="3"/>
  <c r="E173" i="3"/>
  <c r="B174" i="3"/>
  <c r="C174" i="3"/>
  <c r="D174" i="3"/>
  <c r="E174" i="3"/>
  <c r="B175" i="3"/>
  <c r="C175" i="3"/>
  <c r="D175" i="3"/>
  <c r="E175" i="3"/>
  <c r="B176" i="3"/>
  <c r="C176" i="3"/>
  <c r="D176" i="3"/>
  <c r="E176" i="3"/>
  <c r="B177" i="3"/>
  <c r="C177" i="3"/>
  <c r="D177" i="3"/>
  <c r="E177" i="3"/>
  <c r="B178" i="3"/>
  <c r="C178" i="3"/>
  <c r="D178" i="3"/>
  <c r="E178" i="3"/>
  <c r="B179" i="3"/>
  <c r="C179" i="3"/>
  <c r="D179" i="3"/>
  <c r="E179" i="3"/>
  <c r="B180" i="3"/>
  <c r="C180" i="3"/>
  <c r="D180" i="3"/>
  <c r="E180" i="3"/>
  <c r="B181" i="3"/>
  <c r="C181" i="3"/>
  <c r="D181" i="3"/>
  <c r="E181" i="3"/>
  <c r="B182" i="3"/>
  <c r="C182" i="3"/>
  <c r="D182" i="3"/>
  <c r="E182" i="3"/>
  <c r="B183" i="3"/>
  <c r="C183" i="3"/>
  <c r="D183" i="3"/>
  <c r="E183" i="3"/>
  <c r="B184" i="3"/>
  <c r="C184" i="3"/>
  <c r="D184" i="3"/>
  <c r="E184" i="3"/>
  <c r="B185" i="3"/>
  <c r="C185" i="3"/>
  <c r="D185" i="3"/>
  <c r="E185" i="3"/>
  <c r="B186" i="3"/>
  <c r="C186" i="3"/>
  <c r="D186" i="3"/>
  <c r="E186" i="3"/>
  <c r="B187" i="3"/>
  <c r="C187" i="3"/>
  <c r="D187" i="3"/>
  <c r="E187" i="3"/>
  <c r="B188" i="3"/>
  <c r="C188" i="3"/>
  <c r="D188" i="3"/>
  <c r="E188" i="3"/>
  <c r="B189" i="3"/>
  <c r="C189" i="3"/>
  <c r="D189" i="3"/>
  <c r="E189" i="3"/>
  <c r="B190" i="3"/>
  <c r="C190" i="3"/>
  <c r="D190" i="3"/>
  <c r="E190" i="3"/>
  <c r="B191" i="3"/>
  <c r="C191" i="3"/>
  <c r="D191" i="3"/>
  <c r="E191" i="3"/>
  <c r="B192" i="3"/>
  <c r="C192" i="3"/>
  <c r="D192" i="3"/>
  <c r="E192" i="3"/>
  <c r="B193" i="3"/>
  <c r="C193" i="3"/>
  <c r="D193" i="3"/>
  <c r="E193" i="3"/>
  <c r="B194" i="3"/>
  <c r="C194" i="3"/>
  <c r="D194" i="3"/>
  <c r="E194" i="3"/>
  <c r="B195" i="3"/>
  <c r="C195" i="3"/>
  <c r="D195" i="3"/>
  <c r="E195" i="3"/>
  <c r="B196" i="3"/>
  <c r="C196" i="3"/>
  <c r="D196" i="3"/>
  <c r="E196" i="3"/>
  <c r="B197" i="3"/>
  <c r="C197" i="3"/>
  <c r="D197" i="3"/>
  <c r="E197" i="3"/>
  <c r="B198" i="3"/>
  <c r="C198" i="3"/>
  <c r="D198" i="3"/>
  <c r="E198" i="3"/>
  <c r="B199" i="3"/>
  <c r="C199" i="3"/>
  <c r="D199" i="3"/>
  <c r="E199" i="3"/>
  <c r="B200" i="3"/>
  <c r="C200" i="3"/>
  <c r="D200" i="3"/>
  <c r="E200" i="3"/>
  <c r="B201" i="3"/>
  <c r="C201" i="3"/>
  <c r="D201" i="3"/>
  <c r="E201" i="3"/>
  <c r="B202" i="3"/>
  <c r="C202" i="3"/>
  <c r="D202" i="3"/>
  <c r="E202" i="3"/>
  <c r="B203" i="3"/>
  <c r="C203" i="3"/>
  <c r="D203" i="3"/>
  <c r="E203" i="3"/>
  <c r="B204" i="3"/>
  <c r="C204" i="3"/>
  <c r="D204" i="3"/>
  <c r="E204" i="3"/>
  <c r="B205" i="3"/>
  <c r="C205" i="3"/>
  <c r="D205" i="3"/>
  <c r="E205" i="3"/>
  <c r="B206" i="3"/>
  <c r="C206" i="3"/>
  <c r="D206" i="3"/>
  <c r="E206" i="3"/>
  <c r="B207" i="3"/>
  <c r="C207" i="3"/>
  <c r="D207" i="3"/>
  <c r="E207" i="3"/>
  <c r="B208" i="3"/>
  <c r="C208" i="3"/>
  <c r="D208" i="3"/>
  <c r="E208" i="3"/>
  <c r="B209" i="3"/>
  <c r="C209" i="3"/>
  <c r="D209" i="3"/>
  <c r="E209" i="3"/>
  <c r="B210" i="3"/>
  <c r="C210" i="3"/>
  <c r="D210" i="3"/>
  <c r="E210" i="3"/>
  <c r="B211" i="3"/>
  <c r="C211" i="3"/>
  <c r="D211" i="3"/>
  <c r="E211" i="3"/>
  <c r="B212" i="3"/>
  <c r="C212" i="3"/>
  <c r="D212" i="3"/>
  <c r="E212" i="3"/>
  <c r="B213" i="3"/>
  <c r="C213" i="3"/>
  <c r="D213" i="3"/>
  <c r="E213" i="3"/>
  <c r="B214" i="3"/>
  <c r="C214" i="3"/>
  <c r="D214" i="3"/>
  <c r="E214" i="3"/>
  <c r="B215" i="3"/>
  <c r="C215" i="3"/>
  <c r="D215" i="3"/>
  <c r="E215" i="3"/>
  <c r="B216" i="3"/>
  <c r="C216" i="3"/>
  <c r="D216" i="3"/>
  <c r="E216" i="3"/>
  <c r="B217" i="3"/>
  <c r="C217" i="3"/>
  <c r="D217" i="3"/>
  <c r="E217" i="3"/>
  <c r="B218" i="3"/>
  <c r="C218" i="3"/>
  <c r="D218" i="3"/>
  <c r="E218" i="3"/>
  <c r="B219" i="3"/>
  <c r="C219" i="3"/>
  <c r="D219" i="3"/>
  <c r="E219" i="3"/>
  <c r="B220" i="3"/>
  <c r="C220" i="3"/>
  <c r="D220" i="3"/>
  <c r="E220" i="3"/>
  <c r="B221" i="3"/>
  <c r="C221" i="3"/>
  <c r="D221" i="3"/>
  <c r="E221" i="3"/>
  <c r="B222" i="3"/>
  <c r="C222" i="3"/>
  <c r="D222" i="3"/>
  <c r="E222" i="3"/>
  <c r="B223" i="3"/>
  <c r="C223" i="3"/>
  <c r="D223" i="3"/>
  <c r="E223" i="3"/>
  <c r="B224" i="3"/>
  <c r="C224" i="3"/>
  <c r="D224" i="3"/>
  <c r="E224" i="3"/>
  <c r="B225" i="3"/>
  <c r="C225" i="3"/>
  <c r="D225" i="3"/>
  <c r="E225" i="3"/>
  <c r="B226" i="3"/>
  <c r="C226" i="3"/>
  <c r="D226" i="3"/>
  <c r="E226" i="3"/>
  <c r="B227" i="3"/>
  <c r="C227" i="3"/>
  <c r="D227" i="3"/>
  <c r="E227" i="3"/>
  <c r="B228" i="3"/>
  <c r="C228" i="3"/>
  <c r="D228" i="3"/>
  <c r="E228" i="3"/>
  <c r="B229" i="3"/>
  <c r="C229" i="3"/>
  <c r="D229" i="3"/>
  <c r="E229" i="3"/>
  <c r="B230" i="3"/>
  <c r="C230" i="3"/>
  <c r="D230" i="3"/>
  <c r="E230" i="3"/>
  <c r="B231" i="3"/>
  <c r="C231" i="3"/>
  <c r="D231" i="3"/>
  <c r="E231" i="3"/>
  <c r="B232" i="3"/>
  <c r="C232" i="3"/>
  <c r="D232" i="3"/>
  <c r="E232" i="3"/>
  <c r="B233" i="3"/>
  <c r="C233" i="3"/>
  <c r="D233" i="3"/>
  <c r="E233" i="3"/>
  <c r="B234" i="3"/>
  <c r="C234" i="3"/>
  <c r="D234" i="3"/>
  <c r="E234" i="3"/>
  <c r="B235" i="3"/>
  <c r="C235" i="3"/>
  <c r="D235" i="3"/>
  <c r="E235" i="3"/>
  <c r="B236" i="3"/>
  <c r="C236" i="3"/>
  <c r="D236" i="3"/>
  <c r="E236" i="3"/>
  <c r="B237" i="3"/>
  <c r="C237" i="3"/>
  <c r="D237" i="3"/>
  <c r="E237" i="3"/>
  <c r="B238" i="3"/>
  <c r="C238" i="3"/>
  <c r="D238" i="3"/>
  <c r="E238" i="3"/>
  <c r="B239" i="3"/>
  <c r="C239" i="3"/>
  <c r="D239" i="3"/>
  <c r="E239" i="3"/>
  <c r="B240" i="3"/>
  <c r="C240" i="3"/>
  <c r="D240" i="3"/>
  <c r="E240" i="3"/>
  <c r="B241" i="3"/>
  <c r="C241" i="3"/>
  <c r="D241" i="3"/>
  <c r="E241" i="3"/>
  <c r="B242" i="3"/>
  <c r="C242" i="3"/>
  <c r="D242" i="3"/>
  <c r="E242" i="3"/>
  <c r="B243" i="3"/>
  <c r="C243" i="3"/>
  <c r="D243" i="3"/>
  <c r="E243" i="3"/>
  <c r="B244" i="3"/>
  <c r="C244" i="3"/>
  <c r="D244" i="3"/>
  <c r="E244" i="3"/>
  <c r="B245" i="3"/>
  <c r="C245" i="3"/>
  <c r="D245" i="3"/>
  <c r="E245" i="3"/>
  <c r="B246" i="3"/>
  <c r="C246" i="3"/>
  <c r="D246" i="3"/>
  <c r="E246" i="3"/>
  <c r="B247" i="3"/>
  <c r="C247" i="3"/>
  <c r="D247" i="3"/>
  <c r="E247" i="3"/>
  <c r="B248" i="3"/>
  <c r="C248" i="3"/>
  <c r="D248" i="3"/>
  <c r="E248" i="3"/>
  <c r="B249" i="3"/>
  <c r="C249" i="3"/>
  <c r="D249" i="3"/>
  <c r="E249" i="3"/>
  <c r="B250" i="3"/>
  <c r="C250" i="3"/>
  <c r="D250" i="3"/>
  <c r="E250" i="3"/>
  <c r="B251" i="3"/>
  <c r="C251" i="3"/>
  <c r="D251" i="3"/>
  <c r="E251" i="3"/>
  <c r="B252" i="3"/>
  <c r="C252" i="3"/>
  <c r="D252" i="3"/>
  <c r="E252" i="3"/>
  <c r="B253" i="3"/>
  <c r="C253" i="3"/>
  <c r="D253" i="3"/>
  <c r="E253" i="3"/>
  <c r="B254" i="3"/>
  <c r="C254" i="3"/>
  <c r="D254" i="3"/>
  <c r="E254" i="3"/>
  <c r="B255" i="3"/>
  <c r="C255" i="3"/>
  <c r="D255" i="3"/>
  <c r="E255" i="3"/>
  <c r="B256" i="3"/>
  <c r="C256" i="3"/>
  <c r="D256" i="3"/>
  <c r="E256" i="3"/>
  <c r="B257" i="3"/>
  <c r="C257" i="3"/>
  <c r="D257" i="3"/>
  <c r="E257" i="3"/>
  <c r="B258" i="3"/>
  <c r="C258" i="3"/>
  <c r="D258" i="3"/>
  <c r="E258" i="3"/>
  <c r="B259" i="3"/>
  <c r="C259" i="3"/>
  <c r="D259" i="3"/>
  <c r="E259" i="3"/>
  <c r="B260" i="3"/>
  <c r="C260" i="3"/>
  <c r="D260" i="3"/>
  <c r="E260" i="3"/>
  <c r="B261" i="3"/>
  <c r="C261" i="3"/>
  <c r="D261" i="3"/>
  <c r="E261" i="3"/>
  <c r="B262" i="3"/>
  <c r="C262" i="3"/>
  <c r="D262" i="3"/>
  <c r="E262" i="3"/>
  <c r="B263" i="3"/>
  <c r="C263" i="3"/>
  <c r="D263" i="3"/>
  <c r="E263" i="3"/>
  <c r="B264" i="3"/>
  <c r="C264" i="3"/>
  <c r="D264" i="3"/>
  <c r="E264" i="3"/>
  <c r="B265" i="3"/>
  <c r="C265" i="3"/>
  <c r="D265" i="3"/>
  <c r="E265" i="3"/>
  <c r="B266" i="3"/>
  <c r="C266" i="3"/>
  <c r="D266" i="3"/>
  <c r="E266" i="3"/>
  <c r="B267" i="3"/>
  <c r="C267" i="3"/>
  <c r="D267" i="3"/>
  <c r="E267" i="3"/>
  <c r="B268" i="3"/>
  <c r="C268" i="3"/>
  <c r="D268" i="3"/>
  <c r="E268" i="3"/>
  <c r="B269" i="3"/>
  <c r="C269" i="3"/>
  <c r="D269" i="3"/>
  <c r="E269" i="3"/>
  <c r="B270" i="3"/>
  <c r="C270" i="3"/>
  <c r="D270" i="3"/>
  <c r="E270" i="3"/>
  <c r="B271" i="3"/>
  <c r="C271" i="3"/>
  <c r="D271" i="3"/>
  <c r="E271" i="3"/>
  <c r="B272" i="3"/>
  <c r="C272" i="3"/>
  <c r="D272" i="3"/>
  <c r="E272" i="3"/>
  <c r="B273" i="3"/>
  <c r="C273" i="3"/>
  <c r="D273" i="3"/>
  <c r="E273" i="3"/>
  <c r="B274" i="3"/>
  <c r="C274" i="3"/>
  <c r="D274" i="3"/>
  <c r="E274" i="3"/>
  <c r="B275" i="3"/>
  <c r="C275" i="3"/>
  <c r="D275" i="3"/>
  <c r="E275" i="3"/>
  <c r="B276" i="3"/>
  <c r="C276" i="3"/>
  <c r="D276" i="3"/>
  <c r="E276" i="3"/>
  <c r="B277" i="3"/>
  <c r="C277" i="3"/>
  <c r="D277" i="3"/>
  <c r="E277" i="3"/>
  <c r="B278" i="3"/>
  <c r="C278" i="3"/>
  <c r="D278" i="3"/>
  <c r="E278" i="3"/>
  <c r="B279" i="3"/>
  <c r="C279" i="3"/>
  <c r="D279" i="3"/>
  <c r="E279" i="3"/>
  <c r="B280" i="3"/>
  <c r="C280" i="3"/>
  <c r="D280" i="3"/>
  <c r="E280" i="3"/>
  <c r="B281" i="3"/>
  <c r="C281" i="3"/>
  <c r="D281" i="3"/>
  <c r="E281" i="3"/>
  <c r="B282" i="3"/>
  <c r="C282" i="3"/>
  <c r="D282" i="3"/>
  <c r="E282" i="3"/>
  <c r="B283" i="3"/>
  <c r="C283" i="3"/>
  <c r="D283" i="3"/>
  <c r="E283" i="3"/>
  <c r="B284" i="3"/>
  <c r="C284" i="3"/>
  <c r="D284" i="3"/>
  <c r="E284" i="3"/>
  <c r="B285" i="3"/>
  <c r="C285" i="3"/>
  <c r="D285" i="3"/>
  <c r="E285" i="3"/>
  <c r="B286" i="3"/>
  <c r="C286" i="3"/>
  <c r="D286" i="3"/>
  <c r="E286" i="3"/>
  <c r="B287" i="3"/>
  <c r="C287" i="3"/>
  <c r="D287" i="3"/>
  <c r="E287" i="3"/>
  <c r="B288" i="3"/>
  <c r="C288" i="3"/>
  <c r="D288" i="3"/>
  <c r="E288" i="3"/>
  <c r="B289" i="3"/>
  <c r="C289" i="3"/>
  <c r="D289" i="3"/>
  <c r="E289" i="3"/>
  <c r="B290" i="3"/>
  <c r="C290" i="3"/>
  <c r="D290" i="3"/>
  <c r="E290" i="3"/>
  <c r="B291" i="3"/>
  <c r="C291" i="3"/>
  <c r="D291" i="3"/>
  <c r="E291" i="3"/>
  <c r="B292" i="3"/>
  <c r="C292" i="3"/>
  <c r="D292" i="3"/>
  <c r="E292" i="3"/>
  <c r="B293" i="3"/>
  <c r="C293" i="3"/>
  <c r="D293" i="3"/>
  <c r="E293" i="3"/>
  <c r="B294" i="3"/>
  <c r="C294" i="3"/>
  <c r="D294" i="3"/>
  <c r="E294" i="3"/>
  <c r="B295" i="3"/>
  <c r="C295" i="3"/>
  <c r="D295" i="3"/>
  <c r="E295" i="3"/>
  <c r="B296" i="3"/>
  <c r="C296" i="3"/>
  <c r="D296" i="3"/>
  <c r="E296" i="3"/>
  <c r="B297" i="3"/>
  <c r="C297" i="3"/>
  <c r="D297" i="3"/>
  <c r="E297" i="3"/>
  <c r="B298" i="3"/>
  <c r="C298" i="3"/>
  <c r="D298" i="3"/>
  <c r="E298" i="3"/>
  <c r="B299" i="3"/>
  <c r="C299" i="3"/>
  <c r="D299" i="3"/>
  <c r="E299" i="3"/>
  <c r="B300" i="3"/>
  <c r="C300" i="3"/>
  <c r="D300" i="3"/>
  <c r="E300" i="3"/>
  <c r="B301" i="3"/>
  <c r="C301" i="3"/>
  <c r="D301" i="3"/>
  <c r="E301" i="3"/>
  <c r="B302" i="3"/>
  <c r="C302" i="3"/>
  <c r="D302" i="3"/>
  <c r="E302" i="3"/>
  <c r="B303" i="3"/>
  <c r="C303" i="3"/>
  <c r="D303" i="3"/>
  <c r="E303" i="3"/>
  <c r="B304" i="3"/>
  <c r="C304" i="3"/>
  <c r="D304" i="3"/>
  <c r="E304" i="3"/>
  <c r="B305" i="3"/>
  <c r="C305" i="3"/>
  <c r="D305" i="3"/>
  <c r="E305" i="3"/>
  <c r="B306" i="3"/>
  <c r="C306" i="3"/>
  <c r="D306" i="3"/>
  <c r="E306" i="3"/>
  <c r="B307" i="3"/>
  <c r="C307" i="3"/>
  <c r="D307" i="3"/>
  <c r="E307" i="3"/>
  <c r="B308" i="3"/>
  <c r="C308" i="3"/>
  <c r="D308" i="3"/>
  <c r="E308" i="3"/>
  <c r="B309" i="3"/>
  <c r="C309" i="3"/>
  <c r="D309" i="3"/>
  <c r="E309" i="3"/>
  <c r="B310" i="3"/>
  <c r="C310" i="3"/>
  <c r="D310" i="3"/>
  <c r="E310" i="3"/>
  <c r="B311" i="3"/>
  <c r="C311" i="3"/>
  <c r="D311" i="3"/>
  <c r="E311" i="3"/>
  <c r="B312" i="3"/>
  <c r="C312" i="3"/>
  <c r="D312" i="3"/>
  <c r="E312" i="3"/>
  <c r="B313" i="3"/>
  <c r="C313" i="3"/>
  <c r="D313" i="3"/>
  <c r="E313" i="3"/>
  <c r="B314" i="3"/>
  <c r="C314" i="3"/>
  <c r="D314" i="3"/>
  <c r="E314" i="3"/>
  <c r="B315" i="3"/>
  <c r="C315" i="3"/>
  <c r="D315" i="3"/>
  <c r="E315" i="3"/>
  <c r="B316" i="3"/>
  <c r="C316" i="3"/>
  <c r="D316" i="3"/>
  <c r="E316" i="3"/>
  <c r="B317" i="3"/>
  <c r="C317" i="3"/>
  <c r="D317" i="3"/>
  <c r="E317" i="3"/>
  <c r="B318" i="3"/>
  <c r="C318" i="3"/>
  <c r="D318" i="3"/>
  <c r="E318" i="3"/>
  <c r="C24" i="3"/>
  <c r="D24" i="3"/>
  <c r="E24" i="3"/>
  <c r="B24" i="3"/>
  <c r="R318" i="3"/>
  <c r="N318" i="3"/>
  <c r="P296" i="3"/>
  <c r="P284" i="3"/>
  <c r="N284" i="3"/>
  <c r="P283" i="3"/>
  <c r="N283" i="3"/>
  <c r="R269" i="3"/>
  <c r="P269" i="3"/>
  <c r="N269" i="3"/>
  <c r="R264" i="3"/>
  <c r="P264" i="3"/>
  <c r="R233" i="3"/>
  <c r="P233" i="3"/>
  <c r="N233" i="3"/>
  <c r="R232" i="3"/>
  <c r="P232" i="3"/>
  <c r="N232" i="3"/>
  <c r="P204" i="3"/>
  <c r="N204" i="3"/>
  <c r="R176" i="3"/>
  <c r="P176" i="3"/>
  <c r="N176" i="3"/>
  <c r="R174" i="3"/>
  <c r="P174" i="3"/>
  <c r="N174" i="3"/>
  <c r="R173" i="3"/>
  <c r="P173" i="3"/>
  <c r="N173" i="3"/>
  <c r="R172" i="3"/>
  <c r="P172" i="3"/>
  <c r="N172" i="3"/>
  <c r="R171" i="3"/>
  <c r="P171" i="3"/>
  <c r="N171" i="3"/>
  <c r="R170" i="3"/>
  <c r="P170" i="3"/>
  <c r="N170" i="3"/>
  <c r="R168" i="3"/>
  <c r="P168" i="3"/>
  <c r="N168" i="3"/>
  <c r="N167" i="3"/>
  <c r="R166" i="3"/>
  <c r="P166" i="3"/>
  <c r="N166" i="3"/>
  <c r="R165" i="3"/>
  <c r="P165" i="3"/>
  <c r="N165" i="3"/>
  <c r="R164" i="3"/>
  <c r="P164" i="3"/>
  <c r="N164" i="3"/>
  <c r="R163" i="3"/>
  <c r="P163" i="3"/>
  <c r="N163" i="3"/>
  <c r="R161" i="3"/>
  <c r="P161" i="3"/>
  <c r="N161" i="3"/>
  <c r="R160" i="3"/>
  <c r="P160" i="3"/>
  <c r="N160" i="3"/>
  <c r="R158" i="3"/>
  <c r="P158" i="3"/>
  <c r="N158" i="3"/>
  <c r="R157" i="3"/>
  <c r="P157" i="3"/>
  <c r="N157" i="3"/>
  <c r="R156" i="3"/>
  <c r="P156" i="3"/>
  <c r="N156" i="3"/>
  <c r="P155" i="3"/>
  <c r="N155" i="3"/>
  <c r="P154" i="3"/>
  <c r="R153" i="3"/>
  <c r="P153" i="3"/>
  <c r="R152" i="3"/>
  <c r="P152" i="3"/>
  <c r="N151" i="3"/>
  <c r="N150" i="3"/>
  <c r="R149" i="3"/>
  <c r="P149" i="3"/>
  <c r="N149" i="3"/>
  <c r="N148" i="3"/>
  <c r="P147" i="3"/>
  <c r="N147" i="3"/>
  <c r="R146" i="3"/>
  <c r="P146" i="3"/>
  <c r="N146" i="3"/>
  <c r="R145" i="3"/>
  <c r="P145" i="3"/>
  <c r="N145" i="3"/>
  <c r="R144" i="3"/>
  <c r="P144" i="3"/>
  <c r="N144" i="3"/>
  <c r="R143" i="3"/>
  <c r="P143" i="3"/>
  <c r="N143" i="3"/>
  <c r="R142" i="3"/>
  <c r="N142" i="3"/>
  <c r="R141" i="3"/>
  <c r="P139" i="3"/>
  <c r="N139" i="3"/>
  <c r="R137" i="3"/>
  <c r="P137" i="3"/>
  <c r="R136" i="3"/>
  <c r="P136" i="3"/>
  <c r="R135" i="3"/>
  <c r="P135" i="3"/>
  <c r="N135" i="3"/>
  <c r="R134" i="3"/>
  <c r="P134" i="3"/>
  <c r="N134" i="3"/>
  <c r="R133" i="3"/>
  <c r="R132" i="3"/>
  <c r="P132" i="3"/>
  <c r="N132" i="3"/>
  <c r="R131" i="3"/>
  <c r="P131" i="3"/>
  <c r="N131" i="3"/>
  <c r="R130" i="3"/>
  <c r="P130" i="3"/>
  <c r="N130" i="3"/>
  <c r="P129" i="3"/>
  <c r="P128" i="3"/>
  <c r="R127" i="3"/>
  <c r="P127" i="3"/>
  <c r="N127" i="3"/>
  <c r="R126" i="3"/>
  <c r="P126" i="3"/>
  <c r="N126" i="3"/>
  <c r="R124" i="3"/>
  <c r="P124" i="3"/>
  <c r="N124" i="3"/>
  <c r="R123" i="3"/>
  <c r="P123" i="3"/>
  <c r="N123" i="3"/>
  <c r="R2" i="1"/>
  <c r="Q2" i="1"/>
  <c r="P2" i="1"/>
  <c r="R121" i="3"/>
  <c r="P121" i="3"/>
  <c r="N121" i="3"/>
  <c r="R120" i="3"/>
  <c r="P120" i="3"/>
  <c r="N120" i="3"/>
  <c r="R119" i="3"/>
  <c r="P119" i="3"/>
  <c r="N119" i="3"/>
  <c r="R118" i="3"/>
  <c r="P118" i="3"/>
  <c r="N118" i="3"/>
  <c r="R117" i="3"/>
  <c r="P117" i="3"/>
  <c r="N117" i="3"/>
  <c r="R116" i="3"/>
  <c r="P116" i="3"/>
  <c r="N116" i="3"/>
  <c r="R115" i="3"/>
  <c r="P115" i="3"/>
  <c r="N115" i="3"/>
  <c r="P114" i="3"/>
  <c r="R113" i="3"/>
  <c r="P113" i="3"/>
  <c r="R111" i="3"/>
  <c r="P111" i="3"/>
  <c r="N111" i="3"/>
  <c r="R110" i="3"/>
  <c r="P110" i="3"/>
  <c r="N110" i="3"/>
  <c r="R109" i="3"/>
  <c r="R108" i="3"/>
  <c r="P108" i="3"/>
  <c r="N108" i="3"/>
  <c r="R107" i="3"/>
  <c r="P107" i="3"/>
  <c r="N107" i="3"/>
  <c r="R106" i="3"/>
  <c r="P106" i="3"/>
  <c r="N106" i="3"/>
  <c r="R105" i="3"/>
  <c r="P105" i="3"/>
  <c r="N105" i="3"/>
  <c r="P104" i="3"/>
  <c r="N103" i="3"/>
  <c r="R102" i="3"/>
  <c r="N102" i="3"/>
  <c r="R100" i="3"/>
  <c r="P100" i="3"/>
  <c r="N100" i="3"/>
  <c r="P99" i="3"/>
  <c r="N99" i="3"/>
  <c r="N97" i="3"/>
  <c r="R94" i="3"/>
  <c r="N94" i="3"/>
  <c r="R93" i="3"/>
  <c r="R92" i="3"/>
  <c r="P92" i="3"/>
  <c r="N92" i="3"/>
  <c r="R91" i="3"/>
  <c r="P91" i="3"/>
  <c r="N91" i="3"/>
  <c r="P89" i="3"/>
  <c r="R85" i="3"/>
  <c r="P85" i="3"/>
  <c r="N85" i="3"/>
  <c r="R84" i="3"/>
  <c r="P84" i="3"/>
  <c r="N84" i="3"/>
  <c r="R83" i="3"/>
  <c r="P83" i="3"/>
  <c r="N83" i="3"/>
  <c r="R82" i="3"/>
  <c r="P82" i="3"/>
  <c r="N82" i="3"/>
  <c r="R81" i="3"/>
  <c r="P81" i="3"/>
  <c r="N81" i="3"/>
  <c r="R80" i="3"/>
  <c r="P80" i="3"/>
  <c r="N80" i="3"/>
  <c r="P79" i="3"/>
  <c r="N79" i="3"/>
  <c r="P78" i="3"/>
  <c r="N78" i="3"/>
  <c r="R77" i="3"/>
  <c r="P77" i="3"/>
  <c r="N77" i="3"/>
  <c r="R76" i="3"/>
  <c r="P76" i="3"/>
  <c r="N76" i="3"/>
  <c r="R75" i="3"/>
  <c r="P75" i="3"/>
  <c r="N75" i="3"/>
  <c r="R74" i="3"/>
  <c r="P74" i="3"/>
  <c r="N74" i="3"/>
  <c r="N73" i="3"/>
  <c r="R72" i="3"/>
  <c r="P72" i="3"/>
  <c r="N72" i="3"/>
  <c r="R71" i="3"/>
  <c r="P71" i="3"/>
  <c r="N71" i="3"/>
  <c r="R70" i="3"/>
  <c r="P70" i="3"/>
  <c r="N70" i="3"/>
  <c r="R69" i="3"/>
  <c r="P69" i="3"/>
  <c r="N69" i="3"/>
  <c r="R68" i="3"/>
  <c r="P68" i="3"/>
  <c r="N68" i="3"/>
  <c r="R67" i="3"/>
  <c r="P67" i="3"/>
  <c r="N67" i="3"/>
  <c r="R65" i="3"/>
  <c r="P65" i="3"/>
  <c r="N65" i="3"/>
  <c r="R64" i="3"/>
  <c r="P64" i="3"/>
  <c r="R63" i="3"/>
  <c r="R62" i="3"/>
  <c r="P62" i="3"/>
  <c r="N62" i="3"/>
  <c r="R61" i="3"/>
  <c r="P61" i="3"/>
  <c r="N61" i="3"/>
  <c r="R60" i="3"/>
  <c r="P60" i="3"/>
  <c r="N60" i="3"/>
  <c r="R59" i="3"/>
  <c r="P59" i="3"/>
  <c r="N59" i="3"/>
  <c r="R58" i="3"/>
  <c r="P58" i="3"/>
  <c r="N58" i="3"/>
  <c r="R57" i="3"/>
  <c r="P57" i="3"/>
  <c r="N57" i="3"/>
  <c r="R56" i="3"/>
  <c r="P56" i="3"/>
  <c r="N56" i="3"/>
  <c r="R55" i="3"/>
  <c r="P55" i="3"/>
  <c r="N55" i="3"/>
  <c r="R54" i="3"/>
  <c r="P54" i="3"/>
  <c r="N54" i="3"/>
  <c r="R53" i="3"/>
  <c r="P53" i="3"/>
  <c r="N53" i="3"/>
  <c r="N52" i="3"/>
  <c r="R51" i="3"/>
  <c r="P51" i="3"/>
  <c r="N51" i="3"/>
  <c r="R49" i="3"/>
  <c r="P49" i="3"/>
  <c r="R48" i="3"/>
  <c r="P48" i="3"/>
  <c r="N48" i="3"/>
  <c r="P47" i="3"/>
  <c r="R46" i="3"/>
  <c r="P46" i="3"/>
  <c r="N46" i="3"/>
  <c r="R45" i="3"/>
  <c r="N45" i="3"/>
  <c r="R44" i="3"/>
  <c r="P44" i="3"/>
  <c r="N44" i="3"/>
  <c r="N43" i="3"/>
  <c r="R42" i="3"/>
  <c r="P42" i="3"/>
  <c r="N42" i="3"/>
  <c r="R41" i="3"/>
  <c r="P41" i="3"/>
  <c r="N41" i="3"/>
  <c r="R40" i="3"/>
  <c r="P40" i="3"/>
  <c r="R39" i="3"/>
  <c r="N39" i="3"/>
  <c r="R38" i="3"/>
  <c r="P38" i="3"/>
  <c r="N38" i="3"/>
  <c r="R37" i="3"/>
  <c r="N37" i="3"/>
  <c r="N36" i="3"/>
  <c r="R35" i="3"/>
  <c r="P35" i="3"/>
  <c r="N35" i="3"/>
  <c r="R34" i="3"/>
  <c r="P34" i="3"/>
  <c r="N34" i="3"/>
  <c r="P33" i="3"/>
  <c r="R32" i="3"/>
  <c r="P32" i="3"/>
  <c r="N32" i="3"/>
  <c r="R31" i="3"/>
  <c r="P31" i="3"/>
  <c r="N31" i="3"/>
  <c r="R30" i="3"/>
  <c r="N30" i="3"/>
  <c r="R29" i="3"/>
  <c r="N29" i="3"/>
  <c r="P28" i="3"/>
  <c r="N28" i="3"/>
  <c r="R27" i="3"/>
  <c r="P27" i="3"/>
  <c r="N27" i="3"/>
  <c r="R26" i="3"/>
  <c r="P26" i="3"/>
  <c r="N26" i="3"/>
  <c r="P25" i="3"/>
  <c r="P12" i="3" l="1"/>
  <c r="N12" i="3"/>
  <c r="M11" i="3"/>
  <c r="K12" i="3"/>
  <c r="J13" i="3"/>
  <c r="I11" i="3"/>
  <c r="F11" i="3"/>
  <c r="N13" i="3"/>
  <c r="L11" i="3"/>
  <c r="K13" i="3"/>
  <c r="J11" i="3"/>
  <c r="H12" i="3"/>
  <c r="H11" i="3"/>
  <c r="P13" i="3"/>
  <c r="R12" i="3"/>
  <c r="L12" i="3"/>
  <c r="K11" i="3"/>
  <c r="I12" i="3"/>
  <c r="H13" i="3"/>
  <c r="L13" i="3"/>
  <c r="J12" i="3"/>
  <c r="I13" i="3"/>
  <c r="R13" i="3"/>
  <c r="F13" i="3"/>
  <c r="F12" i="3"/>
  <c r="E11" i="3"/>
  <c r="E12" i="3"/>
  <c r="E13" i="3"/>
  <c r="S2" i="1"/>
  <c r="N122" i="3" s="1"/>
  <c r="O24" i="3"/>
  <c r="N11" i="3" s="1"/>
  <c r="T2" i="1"/>
  <c r="P122" i="3" s="1"/>
  <c r="Q24" i="3"/>
  <c r="P11" i="3" s="1"/>
  <c r="U2" i="1"/>
  <c r="R122" i="3" s="1"/>
  <c r="S24" i="3"/>
  <c r="R11" i="3" s="1"/>
  <c r="R125" i="3"/>
  <c r="R405" i="3"/>
  <c r="P184" i="3"/>
  <c r="P333" i="3"/>
  <c r="R197" i="3"/>
  <c r="R346" i="3"/>
  <c r="N211" i="3"/>
  <c r="N370" i="3"/>
  <c r="R221" i="3"/>
  <c r="R383" i="3"/>
  <c r="R229" i="3"/>
  <c r="R394" i="3"/>
  <c r="R237" i="3"/>
  <c r="R411" i="3"/>
  <c r="P248" i="3"/>
  <c r="P425" i="3"/>
  <c r="N259" i="3"/>
  <c r="N441" i="3"/>
  <c r="P304" i="3"/>
  <c r="P483" i="3"/>
  <c r="N315" i="3"/>
  <c r="N493" i="3"/>
  <c r="P43" i="3"/>
  <c r="N86" i="3"/>
  <c r="O13" i="3" s="1"/>
  <c r="R88" i="3"/>
  <c r="R96" i="3"/>
  <c r="R476" i="3"/>
  <c r="R104" i="3"/>
  <c r="R112" i="3"/>
  <c r="R128" i="3"/>
  <c r="P179" i="3"/>
  <c r="P322" i="3"/>
  <c r="N182" i="3"/>
  <c r="N327" i="3"/>
  <c r="R184" i="3"/>
  <c r="R333" i="3"/>
  <c r="P187" i="3"/>
  <c r="P336" i="3"/>
  <c r="N190" i="3"/>
  <c r="N339" i="3"/>
  <c r="R192" i="3"/>
  <c r="R341" i="3"/>
  <c r="P195" i="3"/>
  <c r="P344" i="3"/>
  <c r="N198" i="3"/>
  <c r="N347" i="3"/>
  <c r="R200" i="3"/>
  <c r="R353" i="3"/>
  <c r="P203" i="3"/>
  <c r="P356" i="3"/>
  <c r="N206" i="3"/>
  <c r="N359" i="3"/>
  <c r="R208" i="3"/>
  <c r="R361" i="3"/>
  <c r="P211" i="3"/>
  <c r="P370" i="3"/>
  <c r="N214" i="3"/>
  <c r="N373" i="3"/>
  <c r="R216" i="3"/>
  <c r="R376" i="3"/>
  <c r="P219" i="3"/>
  <c r="P380" i="3"/>
  <c r="N222" i="3"/>
  <c r="N386" i="3"/>
  <c r="R224" i="3"/>
  <c r="R388" i="3"/>
  <c r="P227" i="3"/>
  <c r="P392" i="3"/>
  <c r="N230" i="3"/>
  <c r="N403" i="3"/>
  <c r="P235" i="3"/>
  <c r="P409" i="3"/>
  <c r="N238" i="3"/>
  <c r="N412" i="3"/>
  <c r="R240" i="3"/>
  <c r="R415" i="3"/>
  <c r="P243" i="3"/>
  <c r="P420" i="3"/>
  <c r="N246" i="3"/>
  <c r="N428" i="3"/>
  <c r="R248" i="3"/>
  <c r="R425" i="3"/>
  <c r="P251" i="3"/>
  <c r="P433" i="3"/>
  <c r="N254" i="3"/>
  <c r="N436" i="3"/>
  <c r="R256" i="3"/>
  <c r="R438" i="3"/>
  <c r="P259" i="3"/>
  <c r="P441" i="3"/>
  <c r="N262" i="3"/>
  <c r="N446" i="3"/>
  <c r="P267" i="3"/>
  <c r="P450" i="3"/>
  <c r="N270" i="3"/>
  <c r="N431" i="3"/>
  <c r="R272" i="3"/>
  <c r="R455" i="3"/>
  <c r="P275" i="3"/>
  <c r="P457" i="3"/>
  <c r="N278" i="3"/>
  <c r="N461" i="3"/>
  <c r="R280" i="3"/>
  <c r="R463" i="3"/>
  <c r="N286" i="3"/>
  <c r="N467" i="3"/>
  <c r="R288" i="3"/>
  <c r="R469" i="3"/>
  <c r="P291" i="3"/>
  <c r="P472" i="3"/>
  <c r="N294" i="3"/>
  <c r="N475" i="3"/>
  <c r="R296" i="3"/>
  <c r="P299" i="3"/>
  <c r="P479" i="3"/>
  <c r="N302" i="3"/>
  <c r="N482" i="3"/>
  <c r="R304" i="3"/>
  <c r="R483" i="3"/>
  <c r="P307" i="3"/>
  <c r="P362" i="3"/>
  <c r="N310" i="3"/>
  <c r="N445" i="3"/>
  <c r="R312" i="3"/>
  <c r="R489" i="3"/>
  <c r="P315" i="3"/>
  <c r="P493" i="3"/>
  <c r="N25" i="3"/>
  <c r="P30" i="3"/>
  <c r="N33" i="3"/>
  <c r="R43" i="3"/>
  <c r="N49" i="3"/>
  <c r="P86" i="3"/>
  <c r="N89" i="3"/>
  <c r="P94" i="3"/>
  <c r="R99" i="3"/>
  <c r="P102" i="3"/>
  <c r="N113" i="3"/>
  <c r="N129" i="3"/>
  <c r="N137" i="3"/>
  <c r="R139" i="3"/>
  <c r="P142" i="3"/>
  <c r="R147" i="3"/>
  <c r="P150" i="3"/>
  <c r="N153" i="3"/>
  <c r="R155" i="3"/>
  <c r="N169" i="3"/>
  <c r="N177" i="3"/>
  <c r="N320" i="3"/>
  <c r="R179" i="3"/>
  <c r="R322" i="3"/>
  <c r="P182" i="3"/>
  <c r="P327" i="3"/>
  <c r="N185" i="3"/>
  <c r="N334" i="3"/>
  <c r="R187" i="3"/>
  <c r="R336" i="3"/>
  <c r="P190" i="3"/>
  <c r="P339" i="3"/>
  <c r="N193" i="3"/>
  <c r="N342" i="3"/>
  <c r="R195" i="3"/>
  <c r="R344" i="3"/>
  <c r="P198" i="3"/>
  <c r="P347" i="3"/>
  <c r="N201" i="3"/>
  <c r="N354" i="3"/>
  <c r="R203" i="3"/>
  <c r="R356" i="3"/>
  <c r="P206" i="3"/>
  <c r="P359" i="3"/>
  <c r="N209" i="3"/>
  <c r="N368" i="3"/>
  <c r="R211" i="3"/>
  <c r="R370" i="3"/>
  <c r="P214" i="3"/>
  <c r="P373" i="3"/>
  <c r="N217" i="3"/>
  <c r="N378" i="3"/>
  <c r="R219" i="3"/>
  <c r="R380" i="3"/>
  <c r="P222" i="3"/>
  <c r="P386" i="3"/>
  <c r="N225" i="3"/>
  <c r="N390" i="3"/>
  <c r="R227" i="3"/>
  <c r="R392" i="3"/>
  <c r="P230" i="3"/>
  <c r="P403" i="3"/>
  <c r="R235" i="3"/>
  <c r="R409" i="3"/>
  <c r="P238" i="3"/>
  <c r="P412" i="3"/>
  <c r="N241" i="3"/>
  <c r="N416" i="3"/>
  <c r="R243" i="3"/>
  <c r="R420" i="3"/>
  <c r="P246" i="3"/>
  <c r="P428" i="3"/>
  <c r="N249" i="3"/>
  <c r="N429" i="3"/>
  <c r="R251" i="3"/>
  <c r="R433" i="3"/>
  <c r="P254" i="3"/>
  <c r="P436" i="3"/>
  <c r="N257" i="3"/>
  <c r="N439" i="3"/>
  <c r="R259" i="3"/>
  <c r="R441" i="3"/>
  <c r="P262" i="3"/>
  <c r="P446" i="3"/>
  <c r="N265" i="3"/>
  <c r="N448" i="3"/>
  <c r="R267" i="3"/>
  <c r="R450" i="3"/>
  <c r="P270" i="3"/>
  <c r="P431" i="3"/>
  <c r="N273" i="3"/>
  <c r="N452" i="3"/>
  <c r="R275" i="3"/>
  <c r="R457" i="3"/>
  <c r="P278" i="3"/>
  <c r="P461" i="3"/>
  <c r="N281" i="3"/>
  <c r="N464" i="3"/>
  <c r="R283" i="3"/>
  <c r="P286" i="3"/>
  <c r="P467" i="3"/>
  <c r="N289" i="3"/>
  <c r="N470" i="3"/>
  <c r="R291" i="3"/>
  <c r="R472" i="3"/>
  <c r="P294" i="3"/>
  <c r="P475" i="3"/>
  <c r="N297" i="3"/>
  <c r="N477" i="3"/>
  <c r="R299" i="3"/>
  <c r="R479" i="3"/>
  <c r="P302" i="3"/>
  <c r="P482" i="3"/>
  <c r="N305" i="3"/>
  <c r="N484" i="3"/>
  <c r="R307" i="3"/>
  <c r="R362" i="3"/>
  <c r="P310" i="3"/>
  <c r="P445" i="3"/>
  <c r="N313" i="3"/>
  <c r="N490" i="3"/>
  <c r="R315" i="3"/>
  <c r="R493" i="3"/>
  <c r="P318" i="3"/>
  <c r="P96" i="3"/>
  <c r="P476" i="3"/>
  <c r="N179" i="3"/>
  <c r="N322" i="3"/>
  <c r="N187" i="3"/>
  <c r="N336" i="3"/>
  <c r="N195" i="3"/>
  <c r="N344" i="3"/>
  <c r="R205" i="3"/>
  <c r="R358" i="3"/>
  <c r="N219" i="3"/>
  <c r="N380" i="3"/>
  <c r="N243" i="3"/>
  <c r="N420" i="3"/>
  <c r="N251" i="3"/>
  <c r="N433" i="3"/>
  <c r="P272" i="3"/>
  <c r="P455" i="3"/>
  <c r="P280" i="3"/>
  <c r="P463" i="3"/>
  <c r="N291" i="3"/>
  <c r="N472" i="3"/>
  <c r="R301" i="3"/>
  <c r="R481" i="3"/>
  <c r="P312" i="3"/>
  <c r="P489" i="3"/>
  <c r="R78" i="3"/>
  <c r="R150" i="3"/>
  <c r="R182" i="3"/>
  <c r="R327" i="3"/>
  <c r="N188" i="3"/>
  <c r="N337" i="3"/>
  <c r="N196" i="3"/>
  <c r="N345" i="3"/>
  <c r="N212" i="3"/>
  <c r="N371" i="3"/>
  <c r="R222" i="3"/>
  <c r="R386" i="3"/>
  <c r="R238" i="3"/>
  <c r="R412" i="3"/>
  <c r="R246" i="3"/>
  <c r="R428" i="3"/>
  <c r="P257" i="3"/>
  <c r="P439" i="3"/>
  <c r="P265" i="3"/>
  <c r="P448" i="3"/>
  <c r="R270" i="3"/>
  <c r="R431" i="3"/>
  <c r="R278" i="3"/>
  <c r="R461" i="3"/>
  <c r="R286" i="3"/>
  <c r="R467" i="3"/>
  <c r="R294" i="3"/>
  <c r="R475" i="3"/>
  <c r="N300" i="3"/>
  <c r="N480" i="3"/>
  <c r="N308" i="3"/>
  <c r="N486" i="3"/>
  <c r="R25" i="3"/>
  <c r="R33" i="3"/>
  <c r="P52" i="3"/>
  <c r="P140" i="3"/>
  <c r="P148" i="3"/>
  <c r="P180" i="3"/>
  <c r="P323" i="3"/>
  <c r="N183" i="3"/>
  <c r="N332" i="3"/>
  <c r="N191" i="3"/>
  <c r="N340" i="3"/>
  <c r="P212" i="3"/>
  <c r="P371" i="3"/>
  <c r="P220" i="3"/>
  <c r="P381" i="3"/>
  <c r="P228" i="3"/>
  <c r="P393" i="3"/>
  <c r="P236" i="3"/>
  <c r="P410" i="3"/>
  <c r="P244" i="3"/>
  <c r="P422" i="3"/>
  <c r="P252" i="3"/>
  <c r="P434" i="3"/>
  <c r="P260" i="3"/>
  <c r="P442" i="3"/>
  <c r="P268" i="3"/>
  <c r="P451" i="3"/>
  <c r="P276" i="3"/>
  <c r="P458" i="3"/>
  <c r="R281" i="3"/>
  <c r="R464" i="3"/>
  <c r="R289" i="3"/>
  <c r="R470" i="3"/>
  <c r="R297" i="3"/>
  <c r="R477" i="3"/>
  <c r="R305" i="3"/>
  <c r="R484" i="3"/>
  <c r="N311" i="3"/>
  <c r="N488" i="3"/>
  <c r="R28" i="3"/>
  <c r="R36" i="3"/>
  <c r="P39" i="3"/>
  <c r="N50" i="3"/>
  <c r="R52" i="3"/>
  <c r="P63" i="3"/>
  <c r="N66" i="3"/>
  <c r="P87" i="3"/>
  <c r="N90" i="3"/>
  <c r="P95" i="3"/>
  <c r="N98" i="3"/>
  <c r="P103" i="3"/>
  <c r="N114" i="3"/>
  <c r="N138" i="3"/>
  <c r="R140" i="3"/>
  <c r="R148" i="3"/>
  <c r="P151" i="3"/>
  <c r="N154" i="3"/>
  <c r="P159" i="3"/>
  <c r="N162" i="3"/>
  <c r="P167" i="3"/>
  <c r="P175" i="3"/>
  <c r="N178" i="3"/>
  <c r="N321" i="3"/>
  <c r="R180" i="3"/>
  <c r="R323" i="3"/>
  <c r="P183" i="3"/>
  <c r="P332" i="3"/>
  <c r="N186" i="3"/>
  <c r="N335" i="3"/>
  <c r="R188" i="3"/>
  <c r="R337" i="3"/>
  <c r="P191" i="3"/>
  <c r="P340" i="3"/>
  <c r="N194" i="3"/>
  <c r="N343" i="3"/>
  <c r="R196" i="3"/>
  <c r="R345" i="3"/>
  <c r="P199" i="3"/>
  <c r="P351" i="3"/>
  <c r="N202" i="3"/>
  <c r="N355" i="3"/>
  <c r="R204" i="3"/>
  <c r="P207" i="3"/>
  <c r="P360" i="3"/>
  <c r="N210" i="3"/>
  <c r="N369" i="3"/>
  <c r="R212" i="3"/>
  <c r="R371" i="3"/>
  <c r="P215" i="3"/>
  <c r="P375" i="3"/>
  <c r="N218" i="3"/>
  <c r="N379" i="3"/>
  <c r="R220" i="3"/>
  <c r="R381" i="3"/>
  <c r="P223" i="3"/>
  <c r="P387" i="3"/>
  <c r="N226" i="3"/>
  <c r="N391" i="3"/>
  <c r="R228" i="3"/>
  <c r="R393" i="3"/>
  <c r="P231" i="3"/>
  <c r="P404" i="3"/>
  <c r="N234" i="3"/>
  <c r="N408" i="3"/>
  <c r="R236" i="3"/>
  <c r="R410" i="3"/>
  <c r="P239" i="3"/>
  <c r="P413" i="3"/>
  <c r="N242" i="3"/>
  <c r="N417" i="3"/>
  <c r="R244" i="3"/>
  <c r="R422" i="3"/>
  <c r="P247" i="3"/>
  <c r="P426" i="3"/>
  <c r="N250" i="3"/>
  <c r="N430" i="3"/>
  <c r="R252" i="3"/>
  <c r="R434" i="3"/>
  <c r="P255" i="3"/>
  <c r="P437" i="3"/>
  <c r="N258" i="3"/>
  <c r="N440" i="3"/>
  <c r="R260" i="3"/>
  <c r="R442" i="3"/>
  <c r="P263" i="3"/>
  <c r="P447" i="3"/>
  <c r="N266" i="3"/>
  <c r="N449" i="3"/>
  <c r="R268" i="3"/>
  <c r="R451" i="3"/>
  <c r="P271" i="3"/>
  <c r="P453" i="3"/>
  <c r="N274" i="3"/>
  <c r="N456" i="3"/>
  <c r="R276" i="3"/>
  <c r="R458" i="3"/>
  <c r="P279" i="3"/>
  <c r="P462" i="3"/>
  <c r="N282" i="3"/>
  <c r="N465" i="3"/>
  <c r="R284" i="3"/>
  <c r="P287" i="3"/>
  <c r="P468" i="3"/>
  <c r="N290" i="3"/>
  <c r="N471" i="3"/>
  <c r="R292" i="3"/>
  <c r="R473" i="3"/>
  <c r="P295" i="3"/>
  <c r="P454" i="3"/>
  <c r="N298" i="3"/>
  <c r="N478" i="3"/>
  <c r="R300" i="3"/>
  <c r="R480" i="3"/>
  <c r="P303" i="3"/>
  <c r="N306" i="3"/>
  <c r="R308" i="3"/>
  <c r="R486" i="3"/>
  <c r="P311" i="3"/>
  <c r="P488" i="3"/>
  <c r="N314" i="3"/>
  <c r="N492" i="3"/>
  <c r="R316" i="3"/>
  <c r="R494" i="3"/>
  <c r="R189" i="3"/>
  <c r="R338" i="3"/>
  <c r="P200" i="3"/>
  <c r="P353" i="3"/>
  <c r="P208" i="3"/>
  <c r="P361" i="3"/>
  <c r="P216" i="3"/>
  <c r="P376" i="3"/>
  <c r="N227" i="3"/>
  <c r="N392" i="3"/>
  <c r="P240" i="3"/>
  <c r="P415" i="3"/>
  <c r="R253" i="3"/>
  <c r="R435" i="3"/>
  <c r="R261" i="3"/>
  <c r="R443" i="3"/>
  <c r="N275" i="3"/>
  <c r="N457" i="3"/>
  <c r="R285" i="3"/>
  <c r="R466" i="3"/>
  <c r="R293" i="3"/>
  <c r="R474" i="3"/>
  <c r="N307" i="3"/>
  <c r="N362" i="3"/>
  <c r="R317" i="3"/>
  <c r="R495" i="3"/>
  <c r="R86" i="3"/>
  <c r="N140" i="3"/>
  <c r="P169" i="3"/>
  <c r="P177" i="3"/>
  <c r="P320" i="3"/>
  <c r="P185" i="3"/>
  <c r="P334" i="3"/>
  <c r="P193" i="3"/>
  <c r="P342" i="3"/>
  <c r="P201" i="3"/>
  <c r="P354" i="3"/>
  <c r="P209" i="3"/>
  <c r="P368" i="3"/>
  <c r="P217" i="3"/>
  <c r="P378" i="3"/>
  <c r="P225" i="3"/>
  <c r="P390" i="3"/>
  <c r="N228" i="3"/>
  <c r="N393" i="3"/>
  <c r="N236" i="3"/>
  <c r="N410" i="3"/>
  <c r="N244" i="3"/>
  <c r="N422" i="3"/>
  <c r="N252" i="3"/>
  <c r="N434" i="3"/>
  <c r="R262" i="3"/>
  <c r="R446" i="3"/>
  <c r="P273" i="3"/>
  <c r="P452" i="3"/>
  <c r="P281" i="3"/>
  <c r="P464" i="3"/>
  <c r="P289" i="3"/>
  <c r="P470" i="3"/>
  <c r="P297" i="3"/>
  <c r="P477" i="3"/>
  <c r="P305" i="3"/>
  <c r="P484" i="3"/>
  <c r="P313" i="3"/>
  <c r="P490" i="3"/>
  <c r="N47" i="3"/>
  <c r="R73" i="3"/>
  <c r="R89" i="3"/>
  <c r="N95" i="3"/>
  <c r="R129" i="3"/>
  <c r="N159" i="3"/>
  <c r="N175" i="3"/>
  <c r="R185" i="3"/>
  <c r="R334" i="3"/>
  <c r="P196" i="3"/>
  <c r="P345" i="3"/>
  <c r="R201" i="3"/>
  <c r="R354" i="3"/>
  <c r="R209" i="3"/>
  <c r="R368" i="3"/>
  <c r="R217" i="3"/>
  <c r="R378" i="3"/>
  <c r="R225" i="3"/>
  <c r="R390" i="3"/>
  <c r="N231" i="3"/>
  <c r="N404" i="3"/>
  <c r="N239" i="3"/>
  <c r="N413" i="3"/>
  <c r="N247" i="3"/>
  <c r="N426" i="3"/>
  <c r="R257" i="3"/>
  <c r="R439" i="3"/>
  <c r="R265" i="3"/>
  <c r="R448" i="3"/>
  <c r="R273" i="3"/>
  <c r="R452" i="3"/>
  <c r="P292" i="3"/>
  <c r="P473" i="3"/>
  <c r="P300" i="3"/>
  <c r="P480" i="3"/>
  <c r="P308" i="3"/>
  <c r="P486" i="3"/>
  <c r="P316" i="3"/>
  <c r="P494" i="3"/>
  <c r="P50" i="3"/>
  <c r="P66" i="3"/>
  <c r="R87" i="3"/>
  <c r="N93" i="3"/>
  <c r="P98" i="3"/>
  <c r="N141" i="3"/>
  <c r="R151" i="3"/>
  <c r="P162" i="3"/>
  <c r="R167" i="3"/>
  <c r="R175" i="3"/>
  <c r="P178" i="3"/>
  <c r="P321" i="3"/>
  <c r="N181" i="3"/>
  <c r="N326" i="3"/>
  <c r="R183" i="3"/>
  <c r="R332" i="3"/>
  <c r="P186" i="3"/>
  <c r="P335" i="3"/>
  <c r="N189" i="3"/>
  <c r="N338" i="3"/>
  <c r="P194" i="3"/>
  <c r="P343" i="3"/>
  <c r="N197" i="3"/>
  <c r="N346" i="3"/>
  <c r="R199" i="3"/>
  <c r="R351" i="3"/>
  <c r="P202" i="3"/>
  <c r="P355" i="3"/>
  <c r="N205" i="3"/>
  <c r="N358" i="3"/>
  <c r="R207" i="3"/>
  <c r="R360" i="3"/>
  <c r="P210" i="3"/>
  <c r="P369" i="3"/>
  <c r="N213" i="3"/>
  <c r="N372" i="3"/>
  <c r="R215" i="3"/>
  <c r="R375" i="3"/>
  <c r="P218" i="3"/>
  <c r="P379" i="3"/>
  <c r="N221" i="3"/>
  <c r="N383" i="3"/>
  <c r="R223" i="3"/>
  <c r="R387" i="3"/>
  <c r="P226" i="3"/>
  <c r="P391" i="3"/>
  <c r="N229" i="3"/>
  <c r="N394" i="3"/>
  <c r="R231" i="3"/>
  <c r="R404" i="3"/>
  <c r="P234" i="3"/>
  <c r="P408" i="3"/>
  <c r="N237" i="3"/>
  <c r="N411" i="3"/>
  <c r="R239" i="3"/>
  <c r="R413" i="3"/>
  <c r="P242" i="3"/>
  <c r="P417" i="3"/>
  <c r="N245" i="3"/>
  <c r="N427" i="3"/>
  <c r="R247" i="3"/>
  <c r="R426" i="3"/>
  <c r="P250" i="3"/>
  <c r="P430" i="3"/>
  <c r="N253" i="3"/>
  <c r="N435" i="3"/>
  <c r="R255" i="3"/>
  <c r="R437" i="3"/>
  <c r="P258" i="3"/>
  <c r="P440" i="3"/>
  <c r="N261" i="3"/>
  <c r="N443" i="3"/>
  <c r="R263" i="3"/>
  <c r="R447" i="3"/>
  <c r="P266" i="3"/>
  <c r="P449" i="3"/>
  <c r="R271" i="3"/>
  <c r="R453" i="3"/>
  <c r="P274" i="3"/>
  <c r="P456" i="3"/>
  <c r="N277" i="3"/>
  <c r="N459" i="3"/>
  <c r="R279" i="3"/>
  <c r="R462" i="3"/>
  <c r="P282" i="3"/>
  <c r="P465" i="3"/>
  <c r="N285" i="3"/>
  <c r="N466" i="3"/>
  <c r="R287" i="3"/>
  <c r="R468" i="3"/>
  <c r="P290" i="3"/>
  <c r="P471" i="3"/>
  <c r="N293" i="3"/>
  <c r="N474" i="3"/>
  <c r="R295" i="3"/>
  <c r="R454" i="3"/>
  <c r="P298" i="3"/>
  <c r="P478" i="3"/>
  <c r="N301" i="3"/>
  <c r="N481" i="3"/>
  <c r="R303" i="3"/>
  <c r="P306" i="3"/>
  <c r="N309" i="3"/>
  <c r="N487" i="3"/>
  <c r="R311" i="3"/>
  <c r="R488" i="3"/>
  <c r="P314" i="3"/>
  <c r="P492" i="3"/>
  <c r="N317" i="3"/>
  <c r="N495" i="3"/>
  <c r="P88" i="3"/>
  <c r="Q12" i="3" s="1"/>
  <c r="R101" i="3"/>
  <c r="P112" i="3"/>
  <c r="R181" i="3"/>
  <c r="R326" i="3"/>
  <c r="P192" i="3"/>
  <c r="P341" i="3"/>
  <c r="N203" i="3"/>
  <c r="N356" i="3"/>
  <c r="R213" i="3"/>
  <c r="R372" i="3"/>
  <c r="P224" i="3"/>
  <c r="P388" i="3"/>
  <c r="N235" i="3"/>
  <c r="N409" i="3"/>
  <c r="R245" i="3"/>
  <c r="R427" i="3"/>
  <c r="P256" i="3"/>
  <c r="P438" i="3"/>
  <c r="N267" i="3"/>
  <c r="N450" i="3"/>
  <c r="R277" i="3"/>
  <c r="R459" i="3"/>
  <c r="P288" i="3"/>
  <c r="P469" i="3"/>
  <c r="N299" i="3"/>
  <c r="N479" i="3"/>
  <c r="R309" i="3"/>
  <c r="R487" i="3"/>
  <c r="P73" i="3"/>
  <c r="P97" i="3"/>
  <c r="N180" i="3"/>
  <c r="N323" i="3"/>
  <c r="R190" i="3"/>
  <c r="R339" i="3"/>
  <c r="R198" i="3"/>
  <c r="R347" i="3"/>
  <c r="R206" i="3"/>
  <c r="R359" i="3"/>
  <c r="R214" i="3"/>
  <c r="R373" i="3"/>
  <c r="N220" i="3"/>
  <c r="N381" i="3"/>
  <c r="R230" i="3"/>
  <c r="R403" i="3"/>
  <c r="P241" i="3"/>
  <c r="P416" i="3"/>
  <c r="P249" i="3"/>
  <c r="P429" i="3"/>
  <c r="R254" i="3"/>
  <c r="R436" i="3"/>
  <c r="N260" i="3"/>
  <c r="N442" i="3"/>
  <c r="N268" i="3"/>
  <c r="N451" i="3"/>
  <c r="N276" i="3"/>
  <c r="N458" i="3"/>
  <c r="N292" i="3"/>
  <c r="N473" i="3"/>
  <c r="R302" i="3"/>
  <c r="R482" i="3"/>
  <c r="R310" i="3"/>
  <c r="R445" i="3"/>
  <c r="N316" i="3"/>
  <c r="N494" i="3"/>
  <c r="P36" i="3"/>
  <c r="N63" i="3"/>
  <c r="N87" i="3"/>
  <c r="R97" i="3"/>
  <c r="R169" i="3"/>
  <c r="R177" i="3"/>
  <c r="R320" i="3"/>
  <c r="P188" i="3"/>
  <c r="P337" i="3"/>
  <c r="R193" i="3"/>
  <c r="R342" i="3"/>
  <c r="N199" i="3"/>
  <c r="N351" i="3"/>
  <c r="N207" i="3"/>
  <c r="N360" i="3"/>
  <c r="N215" i="3"/>
  <c r="N375" i="3"/>
  <c r="N223" i="3"/>
  <c r="N387" i="3"/>
  <c r="R241" i="3"/>
  <c r="R416" i="3"/>
  <c r="R249" i="3"/>
  <c r="R429" i="3"/>
  <c r="N255" i="3"/>
  <c r="N437" i="3"/>
  <c r="N263" i="3"/>
  <c r="N447" i="3"/>
  <c r="N271" i="3"/>
  <c r="N453" i="3"/>
  <c r="N279" i="3"/>
  <c r="N462" i="3"/>
  <c r="N287" i="3"/>
  <c r="N468" i="3"/>
  <c r="N295" i="3"/>
  <c r="N454" i="3"/>
  <c r="N303" i="3"/>
  <c r="R313" i="3"/>
  <c r="R490" i="3"/>
  <c r="R47" i="3"/>
  <c r="R79" i="3"/>
  <c r="P90" i="3"/>
  <c r="R95" i="3"/>
  <c r="N101" i="3"/>
  <c r="R103" i="3"/>
  <c r="N109" i="3"/>
  <c r="N125" i="3"/>
  <c r="N405" i="3"/>
  <c r="N133" i="3"/>
  <c r="P138" i="3"/>
  <c r="R159" i="3"/>
  <c r="R191" i="3"/>
  <c r="R340" i="3"/>
  <c r="P29" i="3"/>
  <c r="Q13" i="3" s="1"/>
  <c r="P37" i="3"/>
  <c r="N40" i="3"/>
  <c r="P45" i="3"/>
  <c r="R50" i="3"/>
  <c r="N64" i="3"/>
  <c r="R66" i="3"/>
  <c r="N88" i="3"/>
  <c r="O12" i="3" s="1"/>
  <c r="R90" i="3"/>
  <c r="P93" i="3"/>
  <c r="N96" i="3"/>
  <c r="N476" i="3"/>
  <c r="R98" i="3"/>
  <c r="P101" i="3"/>
  <c r="N104" i="3"/>
  <c r="P109" i="3"/>
  <c r="N112" i="3"/>
  <c r="R114" i="3"/>
  <c r="P125" i="3"/>
  <c r="P405" i="3"/>
  <c r="N128" i="3"/>
  <c r="P133" i="3"/>
  <c r="N136" i="3"/>
  <c r="R138" i="3"/>
  <c r="P141" i="3"/>
  <c r="N152" i="3"/>
  <c r="R154" i="3"/>
  <c r="R162" i="3"/>
  <c r="R178" i="3"/>
  <c r="R321" i="3"/>
  <c r="P181" i="3"/>
  <c r="P326" i="3"/>
  <c r="N184" i="3"/>
  <c r="N333" i="3"/>
  <c r="R186" i="3"/>
  <c r="R335" i="3"/>
  <c r="P189" i="3"/>
  <c r="P338" i="3"/>
  <c r="N192" i="3"/>
  <c r="N341" i="3"/>
  <c r="R194" i="3"/>
  <c r="R343" i="3"/>
  <c r="P197" i="3"/>
  <c r="P346" i="3"/>
  <c r="N200" i="3"/>
  <c r="N353" i="3"/>
  <c r="R202" i="3"/>
  <c r="R355" i="3"/>
  <c r="P205" i="3"/>
  <c r="P358" i="3"/>
  <c r="N208" i="3"/>
  <c r="N361" i="3"/>
  <c r="R210" i="3"/>
  <c r="R369" i="3"/>
  <c r="P213" i="3"/>
  <c r="P372" i="3"/>
  <c r="N216" i="3"/>
  <c r="N376" i="3"/>
  <c r="R218" i="3"/>
  <c r="R379" i="3"/>
  <c r="P221" i="3"/>
  <c r="P383" i="3"/>
  <c r="N224" i="3"/>
  <c r="N388" i="3"/>
  <c r="R226" i="3"/>
  <c r="R391" i="3"/>
  <c r="P229" i="3"/>
  <c r="P394" i="3"/>
  <c r="R234" i="3"/>
  <c r="R408" i="3"/>
  <c r="P237" i="3"/>
  <c r="P411" i="3"/>
  <c r="N240" i="3"/>
  <c r="N415" i="3"/>
  <c r="R242" i="3"/>
  <c r="R417" i="3"/>
  <c r="P245" i="3"/>
  <c r="P427" i="3"/>
  <c r="N248" i="3"/>
  <c r="N425" i="3"/>
  <c r="R250" i="3"/>
  <c r="R430" i="3"/>
  <c r="P253" i="3"/>
  <c r="P435" i="3"/>
  <c r="N256" i="3"/>
  <c r="N438" i="3"/>
  <c r="R258" i="3"/>
  <c r="R440" i="3"/>
  <c r="P261" i="3"/>
  <c r="P443" i="3"/>
  <c r="N264" i="3"/>
  <c r="R266" i="3"/>
  <c r="R449" i="3"/>
  <c r="N272" i="3"/>
  <c r="N455" i="3"/>
  <c r="R274" i="3"/>
  <c r="R456" i="3"/>
  <c r="P277" i="3"/>
  <c r="P459" i="3"/>
  <c r="N280" i="3"/>
  <c r="N463" i="3"/>
  <c r="R282" i="3"/>
  <c r="R465" i="3"/>
  <c r="P285" i="3"/>
  <c r="P466" i="3"/>
  <c r="N288" i="3"/>
  <c r="N469" i="3"/>
  <c r="R290" i="3"/>
  <c r="R471" i="3"/>
  <c r="P293" i="3"/>
  <c r="P474" i="3"/>
  <c r="N296" i="3"/>
  <c r="R298" i="3"/>
  <c r="R478" i="3"/>
  <c r="P301" i="3"/>
  <c r="P481" i="3"/>
  <c r="N304" i="3"/>
  <c r="N483" i="3"/>
  <c r="R306" i="3"/>
  <c r="P309" i="3"/>
  <c r="P487" i="3"/>
  <c r="N312" i="3"/>
  <c r="N489" i="3"/>
  <c r="R314" i="3"/>
  <c r="R492" i="3"/>
  <c r="P317" i="3"/>
  <c r="P495" i="3"/>
  <c r="M12" i="3"/>
  <c r="G13" i="3"/>
  <c r="G12" i="3"/>
  <c r="G11" i="3"/>
  <c r="M13" i="3"/>
  <c r="E14" i="3" l="1"/>
  <c r="N24" i="3"/>
  <c r="O11" i="3" s="1"/>
  <c r="R24" i="3"/>
  <c r="S11" i="3" s="1"/>
  <c r="P24" i="3"/>
  <c r="Q11" i="3" s="1"/>
  <c r="S13" i="3"/>
  <c r="S12" i="3"/>
  <c r="M14" i="3"/>
  <c r="S14" i="3" l="1"/>
  <c r="O14" i="3"/>
  <c r="Q14" i="3"/>
  <c r="I14" i="3"/>
  <c r="K14" i="3"/>
  <c r="P14" i="3"/>
  <c r="N14" i="3"/>
  <c r="L14" i="3"/>
  <c r="R14" i="3" l="1"/>
  <c r="F14" i="3"/>
  <c r="J14" i="3"/>
  <c r="H14" i="3"/>
  <c r="G14" i="3"/>
</calcChain>
</file>

<file path=xl/sharedStrings.xml><?xml version="1.0" encoding="utf-8"?>
<sst xmlns="http://schemas.openxmlformats.org/spreadsheetml/2006/main" count="2936" uniqueCount="80">
  <si>
    <t>SiteRef</t>
  </si>
  <si>
    <t>SiteName</t>
  </si>
  <si>
    <t>Proposed_Use</t>
  </si>
  <si>
    <t>Area_Ha</t>
  </si>
  <si>
    <t>FZ3b_pct</t>
  </si>
  <si>
    <t>FZ3a_pct</t>
  </si>
  <si>
    <t>FZ2_pct</t>
  </si>
  <si>
    <t>uFMfSW30yr_Raw</t>
  </si>
  <si>
    <t>uFMfSW100yr_Raw</t>
  </si>
  <si>
    <t>uFMfSW1000yr_Raw</t>
  </si>
  <si>
    <t>uFMfSW30yr</t>
  </si>
  <si>
    <t>uFMfSW100yr</t>
  </si>
  <si>
    <t>uFMfSW1000yr</t>
  </si>
  <si>
    <t>uFMfSW30yr_pct</t>
  </si>
  <si>
    <t>uFMfSW100yr_pct</t>
  </si>
  <si>
    <t>uFMfSW1000yr_pct</t>
  </si>
  <si>
    <t>Mixed Use</t>
  </si>
  <si>
    <t>Summary Table</t>
  </si>
  <si>
    <t>Flood Zone Coverage</t>
  </si>
  <si>
    <t>updated Flood Map for Surface Water</t>
  </si>
  <si>
    <t>The colour coding shows the highest risk element of the flood zone that is present on site and is not in itself an indication of whether the site should or shouldn’t be developed for flooding reason</t>
  </si>
  <si>
    <t>Flood Zone 1</t>
  </si>
  <si>
    <t>Flood Zone 2</t>
  </si>
  <si>
    <t>Flood Zone 3a</t>
  </si>
  <si>
    <t>Flood Zone 3b</t>
  </si>
  <si>
    <t>1 in 30 year</t>
  </si>
  <si>
    <t>1 in 100 year</t>
  </si>
  <si>
    <t>1 in 1000 year</t>
  </si>
  <si>
    <t>Proposed Use</t>
  </si>
  <si>
    <t>Number of Sites</t>
  </si>
  <si>
    <t>Area (ha)</t>
  </si>
  <si>
    <t xml:space="preserve">No. 100% </t>
  </si>
  <si>
    <t>No.</t>
  </si>
  <si>
    <t>Key</t>
  </si>
  <si>
    <t>TOTAL</t>
  </si>
  <si>
    <t>Main Table</t>
  </si>
  <si>
    <t xml:space="preserve">Flood Zone 1 + Surface Water </t>
  </si>
  <si>
    <t>Site Reference</t>
  </si>
  <si>
    <t>Site Name</t>
  </si>
  <si>
    <t>%</t>
  </si>
  <si>
    <t>Development Viability</t>
  </si>
  <si>
    <t>SFRA Recommendation</t>
  </si>
  <si>
    <t>FZ1</t>
  </si>
  <si>
    <t>Newcastle City Council Level 1 Strategic Flood Risk Assessment</t>
  </si>
  <si>
    <t>NCC Potential Development Site Assessment</t>
  </si>
  <si>
    <t>SHLAA 2013</t>
  </si>
  <si>
    <t>Housing</t>
  </si>
  <si>
    <t>ELR 2014, SHLAA 2013</t>
  </si>
  <si>
    <t>Employment</t>
  </si>
  <si>
    <t>CSUCP allocation</t>
  </si>
  <si>
    <t>ELR 2014</t>
  </si>
  <si>
    <t>ELR 2014, FHU, SHLAA 2013</t>
  </si>
  <si>
    <t>PP</t>
  </si>
  <si>
    <t>UDP allocation</t>
  </si>
  <si>
    <t>Call-out 2015, ELR 2014, SHLAA 2013</t>
  </si>
  <si>
    <t>Call-out 2015</t>
  </si>
  <si>
    <t>FZ3a</t>
  </si>
  <si>
    <t>FZ3b</t>
  </si>
  <si>
    <t>FZ2</t>
  </si>
  <si>
    <t>Area ha</t>
  </si>
  <si>
    <t>Recommendation D</t>
  </si>
  <si>
    <t>Flood Risk vulnerability Classification (NPPF)</t>
  </si>
  <si>
    <t>More vulnerable</t>
  </si>
  <si>
    <t xml:space="preserve">Less vulnerable </t>
  </si>
  <si>
    <t>Recommendation E</t>
  </si>
  <si>
    <t xml:space="preserve">Recommendation E </t>
  </si>
  <si>
    <t>Recommendation C</t>
  </si>
  <si>
    <t xml:space="preserve">consider site layout and design around the identified flood risk if site passes Sequential Test; (avoiding 3B (and avoiding 3A where possible) </t>
  </si>
  <si>
    <t>consider site layout and design around the identified flood risk if site passes Sequential Test;</t>
  </si>
  <si>
    <t>site-specific FRA required</t>
  </si>
  <si>
    <t>site permitted on flood risk grounds due to little perceived risk, subject to consultation with the LPA / LLFA</t>
  </si>
  <si>
    <t>Site to the East of Riverside Way</t>
  </si>
  <si>
    <t>Woodside Avenue</t>
  </si>
  <si>
    <t>Land east of Pottery Bank, Walker</t>
  </si>
  <si>
    <t>Land to the South of Hallow Drive, Newburn</t>
  </si>
  <si>
    <t>Land to the East of Newburn Road, Newburn</t>
  </si>
  <si>
    <t>Land to the North of Rapperton Court, Woolsington</t>
  </si>
  <si>
    <t>site of the former Gas Holder site to East of Pottery Bank</t>
  </si>
  <si>
    <t>Land to the south west corner of (Cell C), Newcastle Great Park</t>
  </si>
  <si>
    <t>Less vulnerable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</si>
</sst>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809]dd\ mmmm\ yyyy;@"/>
    <numFmt numFmtId="165" formatCode="0.000000"/>
    <numFmt numFmtId="166" formatCode="0.00000000000"/>
    <numFmt numFmtId="167" formatCode="0.0000000"/>
    <numFmt numFmtId="168" formatCode="0.0000"/>
    <numFmt numFmtId="169" formatCode="0.000000000000000"/>
    <numFmt numFmtId="170" formatCode="0.0000000000"/>
  </numFmts>
  <fonts count="12" x14ac:knownFonts="1">
    <font>
      <sz val="11"/>
      <color theme="1"/>
      <name val="Calibri"/>
      <family val="2"/>
      <scheme val="minor"/>
    </font>
    <font>
      <sz val="11"/>
      <color theme="0"/>
      <name val="Calibri"/>
      <family val="2"/>
      <scheme val="minor"/>
    </font>
    <font>
      <b/>
      <sz val="10"/>
      <color theme="1"/>
      <name val="Arial"/>
      <family val="2"/>
    </font>
    <font>
      <sz val="10"/>
      <color theme="1"/>
      <name val="Arial"/>
      <family val="2"/>
    </font>
    <font>
      <b/>
      <sz val="12"/>
      <color rgb="FF002060"/>
      <name val="Arial"/>
      <family val="2"/>
    </font>
    <font>
      <b/>
      <sz val="12"/>
      <name val="Arial"/>
      <family val="2"/>
    </font>
    <font>
      <sz val="10"/>
      <name val="Arial"/>
      <family val="2"/>
    </font>
    <font>
      <b/>
      <sz val="10"/>
      <color rgb="FF002060"/>
      <name val="Arial"/>
      <family val="2"/>
    </font>
    <font>
      <b/>
      <sz val="10"/>
      <color theme="0"/>
      <name val="Arial"/>
      <family val="2"/>
    </font>
    <font>
      <b/>
      <sz val="16"/>
      <name val="Arial"/>
      <family val="2"/>
    </font>
    <font>
      <b/>
      <sz val="16"/>
      <color rgb="FF002060"/>
      <name val="Arial"/>
      <family val="2"/>
    </font>
    <font>
      <sz val="11"/>
      <color theme="1"/>
      <name val="Calibri"/>
      <family val="2"/>
      <scheme val="minor"/>
    </font>
  </fonts>
  <fills count="12">
    <fill>
      <patternFill patternType="none"/>
    </fill>
    <fill>
      <patternFill patternType="gray125"/>
    </fill>
    <fill>
      <patternFill patternType="solid">
        <fgColor theme="5"/>
      </patternFill>
    </fill>
    <fill>
      <patternFill patternType="solid">
        <fgColor theme="9" tint="0.59999389629810485"/>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theme="8" tint="0.39997558519241921"/>
        <bgColor indexed="64"/>
      </patternFill>
    </fill>
    <fill>
      <patternFill patternType="solid">
        <fgColor rgb="FF7A0000"/>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3">
    <xf numFmtId="0" fontId="0" fillId="0" borderId="0"/>
    <xf numFmtId="0" fontId="1" fillId="2" borderId="0" applyNumberFormat="0" applyBorder="0" applyAlignment="0" applyProtection="0"/>
    <xf numFmtId="0" fontId="2" fillId="4" borderId="0" applyFont="0"/>
  </cellStyleXfs>
  <cellXfs count="59">
    <xf numFmtId="0" fontId="0" fillId="0" borderId="0" xfId="0"/>
    <xf numFmtId="0" fontId="3" fillId="4" borderId="0" xfId="2" applyFont="1" applyBorder="1"/>
    <xf numFmtId="0" fontId="4" fillId="4" borderId="0" xfId="2" applyFont="1" applyBorder="1"/>
    <xf numFmtId="164" fontId="5" fillId="4" borderId="0" xfId="2" applyNumberFormat="1" applyFont="1" applyBorder="1" applyAlignment="1">
      <alignment horizontal="left"/>
    </xf>
    <xf numFmtId="0" fontId="7" fillId="4" borderId="0" xfId="2" applyFont="1" applyBorder="1"/>
    <xf numFmtId="0" fontId="3" fillId="6" borderId="6" xfId="2" applyFont="1" applyFill="1" applyBorder="1" applyAlignment="1">
      <alignment horizontal="left"/>
    </xf>
    <xf numFmtId="0" fontId="3" fillId="0" borderId="6" xfId="2" applyFont="1" applyFill="1" applyBorder="1" applyAlignment="1">
      <alignment horizontal="center"/>
    </xf>
    <xf numFmtId="2" fontId="3" fillId="0" borderId="6" xfId="2" applyNumberFormat="1" applyFont="1" applyFill="1" applyBorder="1" applyAlignment="1">
      <alignment horizontal="center"/>
    </xf>
    <xf numFmtId="1" fontId="3" fillId="0" borderId="6" xfId="2" applyNumberFormat="1" applyFont="1" applyFill="1" applyBorder="1" applyAlignment="1">
      <alignment horizontal="center"/>
    </xf>
    <xf numFmtId="0" fontId="2" fillId="6" borderId="6" xfId="2" applyFont="1" applyFill="1" applyBorder="1" applyAlignment="1">
      <alignment horizontal="left"/>
    </xf>
    <xf numFmtId="0" fontId="2" fillId="0" borderId="6" xfId="2" applyFont="1" applyFill="1" applyBorder="1" applyAlignment="1">
      <alignment horizontal="center"/>
    </xf>
    <xf numFmtId="1" fontId="2" fillId="0" borderId="6" xfId="2" applyNumberFormat="1" applyFont="1" applyFill="1" applyBorder="1" applyAlignment="1">
      <alignment horizontal="center"/>
    </xf>
    <xf numFmtId="0" fontId="3" fillId="7" borderId="6" xfId="2" applyFont="1" applyFill="1" applyBorder="1" applyAlignment="1">
      <alignment vertical="center"/>
    </xf>
    <xf numFmtId="0" fontId="3" fillId="8" borderId="6" xfId="2" applyFont="1" applyFill="1" applyBorder="1" applyAlignment="1">
      <alignment vertical="center"/>
    </xf>
    <xf numFmtId="0" fontId="3" fillId="9" borderId="6" xfId="2" applyFont="1" applyFill="1" applyBorder="1" applyAlignment="1">
      <alignment vertical="center"/>
    </xf>
    <xf numFmtId="0" fontId="3" fillId="10" borderId="6" xfId="2" applyFont="1" applyFill="1" applyBorder="1" applyAlignment="1">
      <alignment vertical="center"/>
    </xf>
    <xf numFmtId="0" fontId="3" fillId="6" borderId="6" xfId="2" applyFont="1" applyFill="1" applyBorder="1" applyAlignment="1">
      <alignment vertical="center"/>
    </xf>
    <xf numFmtId="0" fontId="8" fillId="11" borderId="6" xfId="1" applyFont="1" applyFill="1" applyBorder="1" applyAlignment="1">
      <alignment horizontal="center" vertical="center" wrapText="1"/>
    </xf>
    <xf numFmtId="0" fontId="3" fillId="6" borderId="6" xfId="0" applyFont="1" applyFill="1" applyBorder="1"/>
    <xf numFmtId="2" fontId="3" fillId="6" borderId="6" xfId="0" applyNumberFormat="1" applyFont="1" applyFill="1" applyBorder="1"/>
    <xf numFmtId="0" fontId="3" fillId="5" borderId="0" xfId="0" applyFont="1" applyFill="1"/>
    <xf numFmtId="0" fontId="9" fillId="4" borderId="0" xfId="2" applyFont="1" applyBorder="1"/>
    <xf numFmtId="0" fontId="10" fillId="4" borderId="0" xfId="2" applyFont="1" applyBorder="1"/>
    <xf numFmtId="0" fontId="3" fillId="0" borderId="0" xfId="0" applyFont="1"/>
    <xf numFmtId="0" fontId="3" fillId="3" borderId="0" xfId="0" applyFont="1" applyFill="1"/>
    <xf numFmtId="1" fontId="0" fillId="0" borderId="0" xfId="0" applyNumberFormat="1"/>
    <xf numFmtId="166" fontId="0" fillId="0" borderId="0" xfId="0" applyNumberFormat="1"/>
    <xf numFmtId="167" fontId="0" fillId="0" borderId="0" xfId="0" applyNumberFormat="1"/>
    <xf numFmtId="165" fontId="0" fillId="0" borderId="0" xfId="0" applyNumberFormat="1"/>
    <xf numFmtId="167" fontId="3" fillId="0" borderId="0" xfId="0" applyNumberFormat="1" applyFont="1"/>
    <xf numFmtId="168" fontId="3" fillId="3" borderId="0" xfId="0" applyNumberFormat="1" applyFont="1" applyFill="1"/>
    <xf numFmtId="169" fontId="0" fillId="0" borderId="0" xfId="0" applyNumberFormat="1"/>
    <xf numFmtId="1" fontId="3" fillId="0" borderId="0" xfId="0" applyNumberFormat="1" applyFont="1"/>
    <xf numFmtId="1" fontId="0" fillId="9" borderId="0" xfId="0" applyNumberFormat="1" applyFill="1"/>
    <xf numFmtId="0" fontId="3" fillId="9" borderId="0" xfId="0" applyFont="1" applyFill="1"/>
    <xf numFmtId="1" fontId="3" fillId="9" borderId="0" xfId="0" applyNumberFormat="1" applyFont="1" applyFill="1"/>
    <xf numFmtId="0" fontId="8" fillId="11" borderId="6" xfId="1" applyFont="1" applyFill="1" applyBorder="1" applyAlignment="1">
      <alignment horizontal="center" vertical="center" wrapText="1"/>
    </xf>
    <xf numFmtId="165" fontId="0" fillId="9" borderId="0" xfId="0" applyNumberFormat="1" applyFill="1"/>
    <xf numFmtId="166" fontId="0" fillId="9" borderId="0" xfId="0" applyNumberFormat="1" applyFill="1"/>
    <xf numFmtId="169" fontId="0" fillId="9" borderId="0" xfId="0" applyNumberFormat="1" applyFill="1"/>
    <xf numFmtId="167" fontId="0" fillId="9" borderId="0" xfId="0" applyNumberFormat="1" applyFill="1"/>
    <xf numFmtId="0" fontId="3" fillId="4" borderId="0" xfId="2" applyFont="1"/>
    <xf numFmtId="0" fontId="11" fillId="4" borderId="0" xfId="2" applyFont="1"/>
    <xf numFmtId="0" fontId="8" fillId="4" borderId="0" xfId="2" applyFont="1"/>
    <xf numFmtId="0" fontId="2" fillId="4" borderId="0" xfId="2" applyFont="1"/>
    <xf numFmtId="0" fontId="3" fillId="0" borderId="0" xfId="0" applyFont="1" applyAlignment="1">
      <alignment wrapText="1"/>
    </xf>
    <xf numFmtId="166" fontId="3" fillId="0" borderId="0" xfId="0" applyNumberFormat="1" applyFont="1"/>
    <xf numFmtId="170" fontId="3" fillId="0" borderId="0" xfId="0" applyNumberFormat="1" applyFont="1"/>
    <xf numFmtId="169" fontId="0" fillId="0" borderId="0" xfId="0" applyNumberFormat="1" applyFill="1"/>
    <xf numFmtId="0" fontId="3" fillId="0" borderId="6" xfId="0" applyFont="1" applyFill="1" applyBorder="1"/>
    <xf numFmtId="2" fontId="3" fillId="0" borderId="6" xfId="0" applyNumberFormat="1" applyFont="1" applyFill="1" applyBorder="1"/>
    <xf numFmtId="0" fontId="3" fillId="0" borderId="6" xfId="0" applyFont="1" applyFill="1" applyBorder="1" applyAlignment="1">
      <alignment wrapText="1"/>
    </xf>
    <xf numFmtId="0" fontId="8" fillId="11" borderId="1" xfId="1" applyFont="1" applyFill="1" applyBorder="1" applyAlignment="1">
      <alignment horizontal="center" vertical="center" wrapText="1"/>
    </xf>
    <xf numFmtId="0" fontId="8" fillId="11" borderId="2" xfId="1" applyFont="1" applyFill="1" applyBorder="1" applyAlignment="1">
      <alignment horizontal="center" vertical="center" wrapText="1"/>
    </xf>
    <xf numFmtId="0" fontId="8" fillId="11" borderId="3" xfId="1"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8" fillId="11" borderId="6" xfId="1" applyFont="1" applyFill="1" applyBorder="1" applyAlignment="1">
      <alignment horizontal="center" vertical="center" wrapText="1"/>
    </xf>
  </cellXfs>
  <cellStyles count="3">
    <cellStyle name="Accent2" xfId="1" builtinId="33"/>
    <cellStyle name="Normal" xfId="0" builtinId="0"/>
    <cellStyle name="Style 1" xfId="2" xr:uid="{00000000-0005-0000-0000-000002000000}"/>
  </cellStyles>
  <dxfs count="58">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rgb="FFFFFF00"/>
        </patternFill>
      </fill>
    </dxf>
    <dxf>
      <fill>
        <patternFill>
          <bgColor rgb="FFFFC000"/>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s>
  <tableStyles count="0" defaultTableStyle="TableStyleMedium2" defaultPivotStyle="PivotStyleLight16"/>
  <colors>
    <mruColors>
      <color rgb="FFFF9966"/>
      <color rgb="FF7A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7203</xdr:colOff>
      <xdr:row>3</xdr:row>
      <xdr:rowOff>144877</xdr:rowOff>
    </xdr:from>
    <xdr:to>
      <xdr:col>3</xdr:col>
      <xdr:colOff>1098256</xdr:colOff>
      <xdr:row>8</xdr:row>
      <xdr:rowOff>117662</xdr:rowOff>
    </xdr:to>
    <xdr:pic>
      <xdr:nvPicPr>
        <xdr:cNvPr id="3"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08438" y="817230"/>
          <a:ext cx="1091053" cy="992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1613652</xdr:colOff>
      <xdr:row>4</xdr:row>
      <xdr:rowOff>145675</xdr:rowOff>
    </xdr:from>
    <xdr:to>
      <xdr:col>5</xdr:col>
      <xdr:colOff>401958</xdr:colOff>
      <xdr:row>7</xdr:row>
      <xdr:rowOff>168088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014887" y="1019734"/>
          <a:ext cx="2116453" cy="5378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V592"/>
  <sheetViews>
    <sheetView tabSelected="1" topLeftCell="C1" zoomScale="80" zoomScaleNormal="80" workbookViewId="0">
      <pane ySplit="23" topLeftCell="A24" activePane="bottomLeft" state="frozen"/>
      <selection activeCell="B1" sqref="B1"/>
      <selection pane="bottomLeft" activeCell="R12" sqref="R12"/>
    </sheetView>
  </sheetViews>
  <sheetFormatPr defaultRowHeight="12.75" x14ac:dyDescent="0.2"/>
  <cols>
    <col min="1" max="1" width="3.28515625" style="20" customWidth="1"/>
    <col min="2" max="2" width="26.5703125" style="20" customWidth="1"/>
    <col min="3" max="3" width="51.140625" style="20" customWidth="1"/>
    <col min="4" max="4" width="24.28515625" style="20" bestFit="1" customWidth="1"/>
    <col min="5" max="5" width="25.5703125" style="20" bestFit="1" customWidth="1"/>
    <col min="6" max="7" width="12.5703125" style="20" customWidth="1"/>
    <col min="8" max="13" width="13.85546875" style="20" customWidth="1"/>
    <col min="14" max="19" width="12.85546875" style="20" customWidth="1"/>
    <col min="20" max="20" width="28.42578125" style="20" bestFit="1" customWidth="1"/>
    <col min="21" max="21" width="114.7109375" style="20" customWidth="1"/>
    <col min="22" max="22" width="42.42578125" style="20" bestFit="1" customWidth="1"/>
    <col min="23" max="16384" width="9.140625" style="20"/>
  </cols>
  <sheetData>
    <row r="2" spans="2:22" ht="20.25" x14ac:dyDescent="0.3">
      <c r="B2" s="21" t="s">
        <v>43</v>
      </c>
    </row>
    <row r="3" spans="2:22" ht="20.25" x14ac:dyDescent="0.3">
      <c r="B3" s="22" t="s">
        <v>44</v>
      </c>
    </row>
    <row r="4" spans="2:22" ht="15.75" x14ac:dyDescent="0.25">
      <c r="B4" s="3">
        <v>43728</v>
      </c>
    </row>
    <row r="6" spans="2:22" ht="15.75" x14ac:dyDescent="0.25">
      <c r="D6" s="4"/>
      <c r="E6" s="1"/>
      <c r="F6" s="2" t="s">
        <v>17</v>
      </c>
      <c r="G6" s="1"/>
      <c r="H6" s="1"/>
      <c r="I6" s="1"/>
      <c r="J6" s="1"/>
      <c r="K6" s="1"/>
      <c r="L6" s="1"/>
      <c r="M6" s="1"/>
      <c r="N6" s="1"/>
      <c r="O6" s="1"/>
      <c r="P6" s="1"/>
      <c r="Q6" s="1"/>
      <c r="R6" s="1"/>
      <c r="S6" s="1"/>
      <c r="T6" s="1"/>
      <c r="U6" s="1"/>
    </row>
    <row r="7" spans="2:22" x14ac:dyDescent="0.2">
      <c r="D7" s="1"/>
      <c r="E7" s="1"/>
      <c r="F7" s="1"/>
      <c r="G7" s="1"/>
      <c r="H7" s="1"/>
      <c r="I7" s="1"/>
      <c r="J7" s="1"/>
      <c r="K7" s="1"/>
      <c r="L7" s="1"/>
      <c r="M7" s="1"/>
      <c r="N7" s="1"/>
      <c r="O7" s="1"/>
      <c r="P7" s="1"/>
      <c r="Q7" s="1"/>
      <c r="R7" s="1"/>
      <c r="S7" s="1"/>
      <c r="T7" s="41"/>
      <c r="U7" s="41"/>
      <c r="V7" s="41"/>
    </row>
    <row r="8" spans="2:22" ht="24" customHeight="1" thickBot="1" x14ac:dyDescent="0.25">
      <c r="D8" s="1"/>
      <c r="E8" s="1"/>
      <c r="F8" s="52" t="s">
        <v>18</v>
      </c>
      <c r="G8" s="53"/>
      <c r="H8" s="53"/>
      <c r="I8" s="53"/>
      <c r="J8" s="53"/>
      <c r="K8" s="53"/>
      <c r="L8" s="53"/>
      <c r="M8" s="54"/>
      <c r="N8" s="52" t="s">
        <v>19</v>
      </c>
      <c r="O8" s="53"/>
      <c r="P8" s="53"/>
      <c r="Q8" s="53"/>
      <c r="R8" s="53"/>
      <c r="S8" s="54"/>
      <c r="T8" s="43"/>
      <c r="U8" s="43"/>
      <c r="V8" s="41"/>
    </row>
    <row r="9" spans="2:22" ht="20.25" customHeight="1" x14ac:dyDescent="0.2">
      <c r="B9" s="55" t="s">
        <v>20</v>
      </c>
      <c r="D9" s="1"/>
      <c r="E9" s="1"/>
      <c r="F9" s="52" t="s">
        <v>21</v>
      </c>
      <c r="G9" s="54"/>
      <c r="H9" s="52" t="s">
        <v>22</v>
      </c>
      <c r="I9" s="54"/>
      <c r="J9" s="52" t="s">
        <v>23</v>
      </c>
      <c r="K9" s="54"/>
      <c r="L9" s="52" t="s">
        <v>24</v>
      </c>
      <c r="M9" s="54"/>
      <c r="N9" s="52" t="s">
        <v>25</v>
      </c>
      <c r="O9" s="54"/>
      <c r="P9" s="52" t="s">
        <v>26</v>
      </c>
      <c r="Q9" s="54"/>
      <c r="R9" s="52" t="s">
        <v>27</v>
      </c>
      <c r="S9" s="54"/>
      <c r="T9" s="43"/>
      <c r="U9" s="43"/>
      <c r="V9" s="41"/>
    </row>
    <row r="10" spans="2:22" ht="30" customHeight="1" x14ac:dyDescent="0.2">
      <c r="B10" s="56"/>
      <c r="D10" s="17" t="s">
        <v>28</v>
      </c>
      <c r="E10" s="17" t="s">
        <v>29</v>
      </c>
      <c r="F10" s="17" t="s">
        <v>30</v>
      </c>
      <c r="G10" s="17" t="s">
        <v>31</v>
      </c>
      <c r="H10" s="17" t="s">
        <v>30</v>
      </c>
      <c r="I10" s="17" t="s">
        <v>32</v>
      </c>
      <c r="J10" s="17" t="s">
        <v>30</v>
      </c>
      <c r="K10" s="17" t="s">
        <v>32</v>
      </c>
      <c r="L10" s="17" t="s">
        <v>30</v>
      </c>
      <c r="M10" s="17" t="s">
        <v>32</v>
      </c>
      <c r="N10" s="17" t="s">
        <v>30</v>
      </c>
      <c r="O10" s="17" t="s">
        <v>32</v>
      </c>
      <c r="P10" s="17" t="s">
        <v>30</v>
      </c>
      <c r="Q10" s="17" t="s">
        <v>32</v>
      </c>
      <c r="R10" s="17" t="s">
        <v>30</v>
      </c>
      <c r="S10" s="17" t="s">
        <v>32</v>
      </c>
      <c r="T10" s="43"/>
      <c r="U10" s="43"/>
      <c r="V10" s="41"/>
    </row>
    <row r="11" spans="2:22" x14ac:dyDescent="0.2">
      <c r="B11" s="56"/>
      <c r="D11" s="5" t="s">
        <v>46</v>
      </c>
      <c r="E11" s="6">
        <f>COUNTIF($D$24:$D$592, "Housing")</f>
        <v>481</v>
      </c>
      <c r="F11" s="7">
        <f>SUMIF($D$24:$D$592, $D11,$G$24:$G$592)</f>
        <v>925.3152683721861</v>
      </c>
      <c r="G11" s="8">
        <f>COUNTIFS($D$24:$D$592, "Housing", $F$24:$F$592, "=100")</f>
        <v>464</v>
      </c>
      <c r="H11" s="7">
        <f>SUMIF($D$24:$D$592, $D11, $I$24:$I$592)</f>
        <v>4.2980095246107526</v>
      </c>
      <c r="I11" s="8">
        <f>COUNTIFS($D$24:$D$592, $D11, $H$24:$H$592, "&gt;0")</f>
        <v>17</v>
      </c>
      <c r="J11" s="7">
        <f>SUMIF($D$24:$D$592, $D11, $K$24:$K$592)</f>
        <v>1.03823765609357</v>
      </c>
      <c r="K11" s="8">
        <f>COUNTIFS($D$24:$D$592, $D11, $J$24:$J$592, "&gt;0")</f>
        <v>6</v>
      </c>
      <c r="L11" s="7">
        <f>SUMIF($D$24:$D$592, $D11, $M$24:$M$592)</f>
        <v>0</v>
      </c>
      <c r="M11" s="8">
        <f>COUNTIFS($D$24:$D$592, "Housing", $L$24:$L$592, "&gt;0")</f>
        <v>0</v>
      </c>
      <c r="N11" s="7">
        <f>SUMIF($D$24:$D$592, $D11, $O$24:$O$592)</f>
        <v>11.867300981157724</v>
      </c>
      <c r="O11" s="6">
        <f>COUNTIFS($D$24:$D$592, $D11, $N$24:$N$592, "&gt;0")</f>
        <v>110</v>
      </c>
      <c r="P11" s="7">
        <f>SUMIF($D$24:$D$592, $D11, $Q$24:$Q$592)</f>
        <v>10.828991135970655</v>
      </c>
      <c r="Q11" s="6">
        <f>COUNTIFS($D$24:$D$592, "Housing", $P$24:$P$592, "&gt;0")</f>
        <v>166</v>
      </c>
      <c r="R11" s="7">
        <f>SUMIF($D$24:$D$592, $D11, $S$24:$S$592)</f>
        <v>44.301318755504951</v>
      </c>
      <c r="S11" s="6">
        <f>COUNTIFS($D$24:$D$592, "Housing", $R$24:$R$592, "&gt;0")</f>
        <v>295</v>
      </c>
      <c r="T11" s="41"/>
      <c r="U11" s="41"/>
      <c r="V11" s="41"/>
    </row>
    <row r="12" spans="2:22" x14ac:dyDescent="0.2">
      <c r="B12" s="56"/>
      <c r="D12" s="5" t="s">
        <v>48</v>
      </c>
      <c r="E12" s="6">
        <f>COUNTIF($D$24:$D$592, "Employment")</f>
        <v>60</v>
      </c>
      <c r="F12" s="7">
        <f>SUMIF($D$24:$D$592, $D12,$G$24:$G$592)</f>
        <v>213.54767101818601</v>
      </c>
      <c r="G12" s="8">
        <f>COUNTIFS($D$24:$D$592, "Employment", $F$24:$F$592, "=100")</f>
        <v>52</v>
      </c>
      <c r="H12" s="7">
        <f t="shared" ref="H12:H13" si="0">SUMIF($D$24:$D$592, $D12, $I$24:$I$592)</f>
        <v>1.4665147924085997</v>
      </c>
      <c r="I12" s="8">
        <f t="shared" ref="I12:I13" si="1">COUNTIFS($D$24:$D$592, $D12, $H$24:$H$592, "&gt;0")</f>
        <v>7</v>
      </c>
      <c r="J12" s="7">
        <f t="shared" ref="J12:J13" si="2">SUMIF($D$24:$D$592, $D12, $K$24:$K$592)</f>
        <v>4.33614425361018</v>
      </c>
      <c r="K12" s="8">
        <f t="shared" ref="K12:K13" si="3">COUNTIFS($D$24:$D$592, $D12, $J$24:$J$592, "&gt;0")</f>
        <v>6</v>
      </c>
      <c r="L12" s="7">
        <f t="shared" ref="L12:L13" si="4">SUMIF($D$24:$D$592, $D12, $M$24:$M$592)</f>
        <v>1.48</v>
      </c>
      <c r="M12" s="8">
        <f>COUNTIFS($D$24:$D$592, "Employment", $L$24:$L$592, "&gt;0")</f>
        <v>1</v>
      </c>
      <c r="N12" s="7">
        <f t="shared" ref="N12:N13" si="5">SUMIF($D$24:$D$592, $D12, $O$24:$O$592)</f>
        <v>3.8976891648728329</v>
      </c>
      <c r="O12" s="6">
        <f t="shared" ref="O12:O13" si="6">COUNTIFS($D$24:$D$592, $D12, $N$24:$N$592, "&gt;0")</f>
        <v>22</v>
      </c>
      <c r="P12" s="7">
        <f t="shared" ref="P12:P13" si="7">SUMIF($D$24:$D$592, $D12, $Q$24:$Q$592)</f>
        <v>1.9936459181425061</v>
      </c>
      <c r="Q12" s="6">
        <f>COUNTIFS($D$24:$D$592, "Employment", $P$24:$P$592, "&gt;0")</f>
        <v>37</v>
      </c>
      <c r="R12" s="7">
        <f t="shared" ref="R12:R13" si="8">SUMIF($D$24:$D$592, $D12, $S$24:$S$592)</f>
        <v>10.314163023893014</v>
      </c>
      <c r="S12" s="6">
        <f>COUNTIFS($D$24:$D$592, "Employment", $R$24:$R$592, "&gt;0")</f>
        <v>47</v>
      </c>
      <c r="T12" s="41"/>
      <c r="U12" s="41"/>
      <c r="V12" s="41"/>
    </row>
    <row r="13" spans="2:22" x14ac:dyDescent="0.2">
      <c r="B13" s="56"/>
      <c r="D13" s="5" t="s">
        <v>16</v>
      </c>
      <c r="E13" s="6">
        <f>COUNTIF($D$24:$D$592, "Mixed Use")</f>
        <v>28</v>
      </c>
      <c r="F13" s="7">
        <f>SUMIF($D$24:$D$592, $D13,$G$24:$G$592)</f>
        <v>41.762618079811574</v>
      </c>
      <c r="G13" s="8">
        <f>COUNTIFS($D$24:$D$592, "Mixed Use", $F$24:$F$592, "=100")</f>
        <v>23</v>
      </c>
      <c r="H13" s="7">
        <f t="shared" si="0"/>
        <v>0.97805019471718002</v>
      </c>
      <c r="I13" s="8">
        <f t="shared" si="1"/>
        <v>5</v>
      </c>
      <c r="J13" s="7">
        <f t="shared" si="2"/>
        <v>5.8027172477850006E-3</v>
      </c>
      <c r="K13" s="8">
        <f t="shared" si="3"/>
        <v>2</v>
      </c>
      <c r="L13" s="7">
        <f t="shared" si="4"/>
        <v>0</v>
      </c>
      <c r="M13" s="8">
        <f>COUNTIFS($D$24:$D$592, "Mixed Use", $L$24:$L$592, "&gt;0")</f>
        <v>0</v>
      </c>
      <c r="N13" s="7">
        <f t="shared" si="5"/>
        <v>0.15600452744038101</v>
      </c>
      <c r="O13" s="6">
        <f t="shared" si="6"/>
        <v>10</v>
      </c>
      <c r="P13" s="7">
        <f t="shared" si="7"/>
        <v>0.42671670334852502</v>
      </c>
      <c r="Q13" s="6">
        <f>COUNTIFS($D$24:$D$592, "Mixed Use", $P$24:$P$592, "&gt;0")</f>
        <v>16</v>
      </c>
      <c r="R13" s="7">
        <f t="shared" si="8"/>
        <v>2.220723428546675</v>
      </c>
      <c r="S13" s="6">
        <f>COUNTIFS($D$24:$D$592, "Mixed Use", $R$24:$R$592, "&gt;0")</f>
        <v>22</v>
      </c>
      <c r="T13" s="41"/>
      <c r="U13" s="41"/>
      <c r="V13" s="41"/>
    </row>
    <row r="14" spans="2:22" ht="13.5" thickBot="1" x14ac:dyDescent="0.25">
      <c r="B14" s="57"/>
      <c r="D14" s="9" t="s">
        <v>34</v>
      </c>
      <c r="E14" s="10">
        <f>SUM(E11:E13)</f>
        <v>569</v>
      </c>
      <c r="F14" s="11">
        <f t="shared" ref="F14:S14" si="9">SUM(F11:F13)</f>
        <v>1180.6255574701836</v>
      </c>
      <c r="G14" s="11">
        <f t="shared" si="9"/>
        <v>539</v>
      </c>
      <c r="H14" s="11">
        <f t="shared" si="9"/>
        <v>6.7425745117365325</v>
      </c>
      <c r="I14" s="11">
        <f t="shared" si="9"/>
        <v>29</v>
      </c>
      <c r="J14" s="11">
        <f t="shared" si="9"/>
        <v>5.380184626951535</v>
      </c>
      <c r="K14" s="11">
        <f t="shared" si="9"/>
        <v>14</v>
      </c>
      <c r="L14" s="11">
        <f t="shared" si="9"/>
        <v>1.48</v>
      </c>
      <c r="M14" s="11">
        <f t="shared" si="9"/>
        <v>1</v>
      </c>
      <c r="N14" s="11">
        <f t="shared" si="9"/>
        <v>15.920994673470938</v>
      </c>
      <c r="O14" s="11">
        <f t="shared" si="9"/>
        <v>142</v>
      </c>
      <c r="P14" s="11">
        <f t="shared" si="9"/>
        <v>13.249353757461687</v>
      </c>
      <c r="Q14" s="11">
        <f t="shared" si="9"/>
        <v>219</v>
      </c>
      <c r="R14" s="11">
        <f t="shared" si="9"/>
        <v>56.836205207944644</v>
      </c>
      <c r="S14" s="11">
        <f t="shared" si="9"/>
        <v>364</v>
      </c>
      <c r="T14" s="44"/>
      <c r="U14" s="44"/>
      <c r="V14" s="41"/>
    </row>
    <row r="15" spans="2:22" x14ac:dyDescent="0.2">
      <c r="T15" s="41"/>
      <c r="U15" s="41"/>
      <c r="V15" s="41"/>
    </row>
    <row r="16" spans="2:22" ht="15.75" x14ac:dyDescent="0.25">
      <c r="B16" s="2" t="s">
        <v>33</v>
      </c>
    </row>
    <row r="17" spans="2:22" x14ac:dyDescent="0.2">
      <c r="B17" s="12" t="s">
        <v>24</v>
      </c>
    </row>
    <row r="18" spans="2:22" x14ac:dyDescent="0.2">
      <c r="B18" s="13" t="s">
        <v>23</v>
      </c>
    </row>
    <row r="19" spans="2:22" ht="15.75" x14ac:dyDescent="0.25">
      <c r="B19" s="14" t="s">
        <v>22</v>
      </c>
      <c r="F19" s="2" t="s">
        <v>35</v>
      </c>
      <c r="U19" s="41"/>
      <c r="V19" s="41"/>
    </row>
    <row r="20" spans="2:22" x14ac:dyDescent="0.2">
      <c r="B20" s="15" t="s">
        <v>36</v>
      </c>
      <c r="T20" s="41"/>
      <c r="U20" s="41"/>
      <c r="V20" s="41"/>
    </row>
    <row r="21" spans="2:22" ht="15" x14ac:dyDescent="0.25">
      <c r="B21" s="16" t="s">
        <v>21</v>
      </c>
      <c r="F21" s="58" t="s">
        <v>18</v>
      </c>
      <c r="G21" s="58"/>
      <c r="H21" s="58"/>
      <c r="I21" s="58"/>
      <c r="J21" s="58"/>
      <c r="K21" s="58"/>
      <c r="L21" s="58"/>
      <c r="M21" s="58"/>
      <c r="N21" s="58" t="s">
        <v>19</v>
      </c>
      <c r="O21" s="58"/>
      <c r="P21" s="58"/>
      <c r="Q21" s="58"/>
      <c r="R21" s="58"/>
      <c r="S21" s="58"/>
      <c r="T21" s="43"/>
      <c r="U21" s="42"/>
      <c r="V21" s="41"/>
    </row>
    <row r="22" spans="2:22" ht="30" customHeight="1" x14ac:dyDescent="0.25">
      <c r="F22" s="58" t="s">
        <v>21</v>
      </c>
      <c r="G22" s="58"/>
      <c r="H22" s="58" t="s">
        <v>22</v>
      </c>
      <c r="I22" s="58"/>
      <c r="J22" s="58" t="s">
        <v>23</v>
      </c>
      <c r="K22" s="58"/>
      <c r="L22" s="58" t="s">
        <v>24</v>
      </c>
      <c r="M22" s="58"/>
      <c r="N22" s="58" t="s">
        <v>25</v>
      </c>
      <c r="O22" s="58"/>
      <c r="P22" s="58" t="s">
        <v>26</v>
      </c>
      <c r="Q22" s="58"/>
      <c r="R22" s="58" t="s">
        <v>27</v>
      </c>
      <c r="S22" s="58"/>
      <c r="T22" s="43"/>
      <c r="U22" s="42"/>
      <c r="V22" s="41"/>
    </row>
    <row r="23" spans="2:22" ht="27.75" customHeight="1" x14ac:dyDescent="0.2">
      <c r="B23" s="17" t="s">
        <v>37</v>
      </c>
      <c r="C23" s="17" t="s">
        <v>38</v>
      </c>
      <c r="D23" s="17" t="s">
        <v>28</v>
      </c>
      <c r="E23" s="17" t="s">
        <v>30</v>
      </c>
      <c r="F23" s="17" t="s">
        <v>39</v>
      </c>
      <c r="G23" s="17" t="s">
        <v>30</v>
      </c>
      <c r="H23" s="17" t="s">
        <v>39</v>
      </c>
      <c r="I23" s="17" t="s">
        <v>30</v>
      </c>
      <c r="J23" s="17" t="s">
        <v>39</v>
      </c>
      <c r="K23" s="17" t="s">
        <v>30</v>
      </c>
      <c r="L23" s="17" t="s">
        <v>39</v>
      </c>
      <c r="M23" s="17" t="s">
        <v>30</v>
      </c>
      <c r="N23" s="17" t="s">
        <v>39</v>
      </c>
      <c r="O23" s="17" t="s">
        <v>30</v>
      </c>
      <c r="P23" s="17" t="s">
        <v>39</v>
      </c>
      <c r="Q23" s="17" t="s">
        <v>30</v>
      </c>
      <c r="R23" s="17" t="s">
        <v>39</v>
      </c>
      <c r="S23" s="17" t="s">
        <v>59</v>
      </c>
      <c r="T23" s="36" t="s">
        <v>61</v>
      </c>
      <c r="U23" s="36" t="s">
        <v>40</v>
      </c>
      <c r="V23" s="17" t="s">
        <v>41</v>
      </c>
    </row>
    <row r="24" spans="2:22" x14ac:dyDescent="0.2">
      <c r="B24" s="18">
        <f>Calculations!A2</f>
        <v>1000</v>
      </c>
      <c r="C24" s="18" t="str">
        <f>Calculations!B2</f>
        <v>SHLAA 2013</v>
      </c>
      <c r="D24" s="18" t="str">
        <f>Calculations!C2</f>
        <v>Housing</v>
      </c>
      <c r="E24" s="19">
        <f>Calculations!D2</f>
        <v>5.2403878542009403</v>
      </c>
      <c r="F24" s="19">
        <f>Calculations!L2</f>
        <v>100</v>
      </c>
      <c r="G24" s="19">
        <f>Calculations!H2</f>
        <v>5.2403878542009403</v>
      </c>
      <c r="H24" s="19">
        <f>Calculations!K2</f>
        <v>0</v>
      </c>
      <c r="I24" s="19">
        <f>Calculations!G2</f>
        <v>0</v>
      </c>
      <c r="J24" s="19">
        <f>Calculations!J2</f>
        <v>0</v>
      </c>
      <c r="K24" s="19">
        <f>Calculations!F2</f>
        <v>0</v>
      </c>
      <c r="L24" s="19">
        <f>Calculations!I2</f>
        <v>0</v>
      </c>
      <c r="M24" s="19">
        <f>Calculations!E2</f>
        <v>0</v>
      </c>
      <c r="N24" s="19">
        <f>Calculations!S2</f>
        <v>1.8013933820990855</v>
      </c>
      <c r="O24" s="19">
        <f>Calculations!P2</f>
        <v>9.4400000001900006E-2</v>
      </c>
      <c r="P24" s="19">
        <f>Calculations!T2</f>
        <v>3.1256900675928332</v>
      </c>
      <c r="Q24" s="19">
        <f>Calculations!Q2</f>
        <v>0.1637982826621</v>
      </c>
      <c r="R24" s="19">
        <f>Calculations!U2</f>
        <v>22.893704200238709</v>
      </c>
      <c r="S24" s="19">
        <f>Calculations!R2</f>
        <v>1.1997188942859998</v>
      </c>
      <c r="T24" s="50" t="s">
        <v>62</v>
      </c>
      <c r="U24" s="49" t="s">
        <v>69</v>
      </c>
      <c r="V24" s="49" t="s">
        <v>60</v>
      </c>
    </row>
    <row r="25" spans="2:22" x14ac:dyDescent="0.2">
      <c r="B25" s="18">
        <f>Calculations!A3</f>
        <v>1008</v>
      </c>
      <c r="C25" s="18" t="str">
        <f>Calculations!B3</f>
        <v>SHLAA 2013</v>
      </c>
      <c r="D25" s="18" t="str">
        <f>Calculations!C3</f>
        <v>Housing</v>
      </c>
      <c r="E25" s="19">
        <f>Calculations!D3</f>
        <v>0.87758882744546696</v>
      </c>
      <c r="F25" s="19">
        <f>Calculations!L3</f>
        <v>100</v>
      </c>
      <c r="G25" s="19">
        <f>Calculations!H3</f>
        <v>0.87758882744546696</v>
      </c>
      <c r="H25" s="19">
        <f>Calculations!K3</f>
        <v>0</v>
      </c>
      <c r="I25" s="19">
        <f>Calculations!G3</f>
        <v>0</v>
      </c>
      <c r="J25" s="19">
        <f>Calculations!J3</f>
        <v>0</v>
      </c>
      <c r="K25" s="19">
        <f>Calculations!F3</f>
        <v>0</v>
      </c>
      <c r="L25" s="19">
        <f>Calculations!I3</f>
        <v>0</v>
      </c>
      <c r="M25" s="19">
        <f>Calculations!E3</f>
        <v>0</v>
      </c>
      <c r="N25" s="19">
        <f>Calculations!S3</f>
        <v>0</v>
      </c>
      <c r="O25" s="19">
        <f>Calculations!P3</f>
        <v>0</v>
      </c>
      <c r="P25" s="19">
        <f>Calculations!T3</f>
        <v>4.3756254408430424</v>
      </c>
      <c r="Q25" s="19">
        <f>Calculations!Q3</f>
        <v>3.83999999997E-2</v>
      </c>
      <c r="R25" s="19">
        <f>Calculations!U3</f>
        <v>13.99921462217273</v>
      </c>
      <c r="S25" s="19">
        <f>Calculations!R3</f>
        <v>0.1228555434543</v>
      </c>
      <c r="T25" s="50" t="s">
        <v>62</v>
      </c>
      <c r="U25" s="49" t="s">
        <v>69</v>
      </c>
      <c r="V25" s="49" t="s">
        <v>60</v>
      </c>
    </row>
    <row r="26" spans="2:22" x14ac:dyDescent="0.2">
      <c r="B26" s="18">
        <f>Calculations!A4</f>
        <v>1009</v>
      </c>
      <c r="C26" s="18" t="str">
        <f>Calculations!B4</f>
        <v>SHLAA 2013</v>
      </c>
      <c r="D26" s="18" t="str">
        <f>Calculations!C4</f>
        <v>Housing</v>
      </c>
      <c r="E26" s="19">
        <f>Calculations!D4</f>
        <v>2.9891722424506</v>
      </c>
      <c r="F26" s="19">
        <f>Calculations!L4</f>
        <v>100</v>
      </c>
      <c r="G26" s="19">
        <f>Calculations!H4</f>
        <v>2.9891722424506</v>
      </c>
      <c r="H26" s="19">
        <f>Calculations!K4</f>
        <v>0</v>
      </c>
      <c r="I26" s="19">
        <f>Calculations!G4</f>
        <v>0</v>
      </c>
      <c r="J26" s="19">
        <f>Calculations!J4</f>
        <v>0</v>
      </c>
      <c r="K26" s="19">
        <f>Calculations!F4</f>
        <v>0</v>
      </c>
      <c r="L26" s="19">
        <f>Calculations!I4</f>
        <v>0</v>
      </c>
      <c r="M26" s="19">
        <f>Calculations!E4</f>
        <v>0</v>
      </c>
      <c r="N26" s="19">
        <f>Calculations!S4</f>
        <v>0</v>
      </c>
      <c r="O26" s="19">
        <f>Calculations!P4</f>
        <v>0</v>
      </c>
      <c r="P26" s="19">
        <f>Calculations!T4</f>
        <v>0.73391402395449457</v>
      </c>
      <c r="Q26" s="19">
        <f>Calculations!Q4</f>
        <v>2.1937954287499999E-2</v>
      </c>
      <c r="R26" s="19">
        <f>Calculations!U4</f>
        <v>9.1652381663659721</v>
      </c>
      <c r="S26" s="19">
        <f>Calculations!R4</f>
        <v>0.2739647552235</v>
      </c>
      <c r="T26" s="50" t="s">
        <v>62</v>
      </c>
      <c r="U26" s="49" t="s">
        <v>69</v>
      </c>
      <c r="V26" s="49" t="s">
        <v>60</v>
      </c>
    </row>
    <row r="27" spans="2:22" x14ac:dyDescent="0.2">
      <c r="B27" s="18">
        <f>Calculations!A5</f>
        <v>1020</v>
      </c>
      <c r="C27" s="18" t="str">
        <f>Calculations!B5</f>
        <v>SHLAA 2013</v>
      </c>
      <c r="D27" s="18" t="str">
        <f>Calculations!C5</f>
        <v>Housing</v>
      </c>
      <c r="E27" s="19">
        <f>Calculations!D5</f>
        <v>6.2352437034154198</v>
      </c>
      <c r="F27" s="19">
        <f>Calculations!L5</f>
        <v>100</v>
      </c>
      <c r="G27" s="19">
        <f>Calculations!H5</f>
        <v>6.2352437034154198</v>
      </c>
      <c r="H27" s="19">
        <f>Calculations!K5</f>
        <v>0</v>
      </c>
      <c r="I27" s="19">
        <f>Calculations!G5</f>
        <v>0</v>
      </c>
      <c r="J27" s="19">
        <f>Calculations!J5</f>
        <v>0</v>
      </c>
      <c r="K27" s="19">
        <f>Calculations!F5</f>
        <v>0</v>
      </c>
      <c r="L27" s="19">
        <f>Calculations!I5</f>
        <v>0</v>
      </c>
      <c r="M27" s="19">
        <f>Calculations!E5</f>
        <v>0</v>
      </c>
      <c r="N27" s="19">
        <f>Calculations!S5</f>
        <v>0</v>
      </c>
      <c r="O27" s="19">
        <f>Calculations!P5</f>
        <v>0</v>
      </c>
      <c r="P27" s="19">
        <f>Calculations!T5</f>
        <v>0.17320894760992558</v>
      </c>
      <c r="Q27" s="19">
        <f>Calculations!Q5</f>
        <v>1.0799999999599999E-2</v>
      </c>
      <c r="R27" s="19">
        <f>Calculations!U5</f>
        <v>2.3941123352344835</v>
      </c>
      <c r="S27" s="19">
        <f>Calculations!R5</f>
        <v>0.1492787386354</v>
      </c>
      <c r="T27" s="50" t="s">
        <v>62</v>
      </c>
      <c r="U27" s="49" t="s">
        <v>69</v>
      </c>
      <c r="V27" s="49" t="s">
        <v>60</v>
      </c>
    </row>
    <row r="28" spans="2:22" x14ac:dyDescent="0.2">
      <c r="B28" s="18">
        <f>Calculations!A6</f>
        <v>1029</v>
      </c>
      <c r="C28" s="18" t="str">
        <f>Calculations!B6</f>
        <v>SHLAA 2013</v>
      </c>
      <c r="D28" s="18" t="str">
        <f>Calculations!C6</f>
        <v>Housing</v>
      </c>
      <c r="E28" s="19">
        <f>Calculations!D6</f>
        <v>0.410862219903741</v>
      </c>
      <c r="F28" s="19">
        <f>Calculations!L6</f>
        <v>100</v>
      </c>
      <c r="G28" s="19">
        <f>Calculations!H6</f>
        <v>0.410862219903741</v>
      </c>
      <c r="H28" s="19">
        <f>Calculations!K6</f>
        <v>0</v>
      </c>
      <c r="I28" s="19">
        <f>Calculations!G6</f>
        <v>0</v>
      </c>
      <c r="J28" s="19">
        <f>Calculations!J6</f>
        <v>0</v>
      </c>
      <c r="K28" s="19">
        <f>Calculations!F6</f>
        <v>0</v>
      </c>
      <c r="L28" s="19">
        <f>Calculations!I6</f>
        <v>0</v>
      </c>
      <c r="M28" s="19">
        <f>Calculations!E6</f>
        <v>0</v>
      </c>
      <c r="N28" s="19">
        <f>Calculations!S6</f>
        <v>0</v>
      </c>
      <c r="O28" s="19">
        <f>Calculations!P6</f>
        <v>0</v>
      </c>
      <c r="P28" s="19">
        <f>Calculations!T6</f>
        <v>0</v>
      </c>
      <c r="Q28" s="19">
        <f>Calculations!Q6</f>
        <v>0</v>
      </c>
      <c r="R28" s="19">
        <f>Calculations!U6</f>
        <v>0</v>
      </c>
      <c r="S28" s="19">
        <f>Calculations!R6</f>
        <v>0</v>
      </c>
      <c r="T28" s="50" t="s">
        <v>62</v>
      </c>
      <c r="U28" s="51" t="s">
        <v>70</v>
      </c>
      <c r="V28" s="49" t="s">
        <v>64</v>
      </c>
    </row>
    <row r="29" spans="2:22" x14ac:dyDescent="0.2">
      <c r="B29" s="18">
        <f>Calculations!A7</f>
        <v>1035</v>
      </c>
      <c r="C29" s="18" t="str">
        <f>Calculations!B7</f>
        <v>ELR 2014, SHLAA 2013</v>
      </c>
      <c r="D29" s="18" t="str">
        <f>Calculations!C7</f>
        <v>Mixed Use</v>
      </c>
      <c r="E29" s="19">
        <f>Calculations!D7</f>
        <v>1.54424114696044</v>
      </c>
      <c r="F29" s="19">
        <f>Calculations!L7</f>
        <v>64.470829749425434</v>
      </c>
      <c r="G29" s="19">
        <f>Calculations!H7</f>
        <v>0.99558508077744001</v>
      </c>
      <c r="H29" s="19">
        <f>Calculations!K7</f>
        <v>35.529170250574559</v>
      </c>
      <c r="I29" s="19">
        <f>Calculations!G7</f>
        <v>0.548656066183</v>
      </c>
      <c r="J29" s="19">
        <f>Calculations!J7</f>
        <v>0</v>
      </c>
      <c r="K29" s="19">
        <f>Calculations!F7</f>
        <v>0</v>
      </c>
      <c r="L29" s="19">
        <f>Calculations!I7</f>
        <v>0</v>
      </c>
      <c r="M29" s="19">
        <f>Calculations!E7</f>
        <v>0</v>
      </c>
      <c r="N29" s="19">
        <f>Calculations!S7</f>
        <v>1.4923017828439169</v>
      </c>
      <c r="O29" s="19">
        <f>Calculations!P7</f>
        <v>2.3044738167499999E-2</v>
      </c>
      <c r="P29" s="19">
        <f>Calculations!T7</f>
        <v>13.398368638521999</v>
      </c>
      <c r="Q29" s="19">
        <f>Calculations!Q7</f>
        <v>0.20690312153750001</v>
      </c>
      <c r="R29" s="19">
        <f>Calculations!U7</f>
        <v>54.362620567220631</v>
      </c>
      <c r="S29" s="19">
        <f>Calculations!R7</f>
        <v>0.83948995536499993</v>
      </c>
      <c r="T29" s="50" t="s">
        <v>62</v>
      </c>
      <c r="U29" s="49" t="s">
        <v>69</v>
      </c>
      <c r="V29" s="49" t="s">
        <v>60</v>
      </c>
    </row>
    <row r="30" spans="2:22" x14ac:dyDescent="0.2">
      <c r="B30" s="18">
        <f>Calculations!A8</f>
        <v>1038</v>
      </c>
      <c r="C30" s="18" t="str">
        <f>Calculations!B8</f>
        <v>SHLAA 2013</v>
      </c>
      <c r="D30" s="18" t="str">
        <f>Calculations!C8</f>
        <v>Mixed Use</v>
      </c>
      <c r="E30" s="19">
        <f>Calculations!D8</f>
        <v>1.6635841636184301</v>
      </c>
      <c r="F30" s="19">
        <f>Calculations!L8</f>
        <v>99.868085263416319</v>
      </c>
      <c r="G30" s="19">
        <f>Calculations!H8</f>
        <v>1.661389650951145</v>
      </c>
      <c r="H30" s="19">
        <f>Calculations!K8</f>
        <v>0.13169366689898976</v>
      </c>
      <c r="I30" s="19">
        <f>Calculations!G8</f>
        <v>2.19083498702E-3</v>
      </c>
      <c r="J30" s="19">
        <f>Calculations!J8</f>
        <v>2.2106968468615064E-4</v>
      </c>
      <c r="K30" s="19">
        <f>Calculations!F8</f>
        <v>3.6776802649999998E-6</v>
      </c>
      <c r="L30" s="19">
        <f>Calculations!I8</f>
        <v>0</v>
      </c>
      <c r="M30" s="19">
        <f>Calculations!E8</f>
        <v>0</v>
      </c>
      <c r="N30" s="19">
        <f>Calculations!S8</f>
        <v>0.76942304928888983</v>
      </c>
      <c r="O30" s="19">
        <f>Calculations!P8</f>
        <v>1.27999999992E-2</v>
      </c>
      <c r="P30" s="19">
        <f>Calculations!T8</f>
        <v>4.8088940637661289E-2</v>
      </c>
      <c r="Q30" s="19">
        <f>Calculations!Q8</f>
        <v>8.0000000090000092E-4</v>
      </c>
      <c r="R30" s="19">
        <f>Calculations!U8</f>
        <v>4.0473031999505906</v>
      </c>
      <c r="S30" s="19">
        <f>Calculations!R8</f>
        <v>6.7330295087999995E-2</v>
      </c>
      <c r="T30" s="19" t="s">
        <v>62</v>
      </c>
      <c r="U30" s="19" t="s">
        <v>68</v>
      </c>
      <c r="V30" s="19" t="s">
        <v>66</v>
      </c>
    </row>
    <row r="31" spans="2:22" x14ac:dyDescent="0.2">
      <c r="B31" s="18">
        <f>Calculations!A9</f>
        <v>1040</v>
      </c>
      <c r="C31" s="18" t="str">
        <f>Calculations!B9</f>
        <v>SHLAA 2013</v>
      </c>
      <c r="D31" s="18" t="str">
        <f>Calculations!C9</f>
        <v>Housing</v>
      </c>
      <c r="E31" s="19">
        <f>Calculations!D9</f>
        <v>0.44204596734971202</v>
      </c>
      <c r="F31" s="19">
        <f>Calculations!L9</f>
        <v>100</v>
      </c>
      <c r="G31" s="19">
        <f>Calculations!H9</f>
        <v>0.44204596734971202</v>
      </c>
      <c r="H31" s="19">
        <f>Calculations!K9</f>
        <v>0</v>
      </c>
      <c r="I31" s="19">
        <f>Calculations!G9</f>
        <v>0</v>
      </c>
      <c r="J31" s="19">
        <f>Calculations!J9</f>
        <v>0</v>
      </c>
      <c r="K31" s="19">
        <f>Calculations!F9</f>
        <v>0</v>
      </c>
      <c r="L31" s="19">
        <f>Calculations!I9</f>
        <v>0</v>
      </c>
      <c r="M31" s="19">
        <f>Calculations!E9</f>
        <v>0</v>
      </c>
      <c r="N31" s="19">
        <f>Calculations!S9</f>
        <v>0</v>
      </c>
      <c r="O31" s="19">
        <f>Calculations!P9</f>
        <v>0</v>
      </c>
      <c r="P31" s="19">
        <f>Calculations!T9</f>
        <v>0</v>
      </c>
      <c r="Q31" s="19">
        <f>Calculations!Q9</f>
        <v>0</v>
      </c>
      <c r="R31" s="19">
        <f>Calculations!U9</f>
        <v>3.5815642447372085</v>
      </c>
      <c r="S31" s="19">
        <f>Calculations!R9</f>
        <v>1.58321603119E-2</v>
      </c>
      <c r="T31" s="50" t="s">
        <v>62</v>
      </c>
      <c r="U31" s="49" t="s">
        <v>69</v>
      </c>
      <c r="V31" s="49" t="s">
        <v>60</v>
      </c>
    </row>
    <row r="32" spans="2:22" x14ac:dyDescent="0.2">
      <c r="B32" s="18">
        <f>Calculations!A10</f>
        <v>1056</v>
      </c>
      <c r="C32" s="18" t="str">
        <f>Calculations!B10</f>
        <v>ELR 2014</v>
      </c>
      <c r="D32" s="18" t="str">
        <f>Calculations!C10</f>
        <v>Employment</v>
      </c>
      <c r="E32" s="19">
        <f>Calculations!D10</f>
        <v>2.5813417778544001</v>
      </c>
      <c r="F32" s="19">
        <f>Calculations!L10</f>
        <v>100</v>
      </c>
      <c r="G32" s="19">
        <f>Calculations!H10</f>
        <v>2.5813417778544001</v>
      </c>
      <c r="H32" s="19">
        <f>Calculations!K10</f>
        <v>0</v>
      </c>
      <c r="I32" s="19">
        <f>Calculations!G10</f>
        <v>0</v>
      </c>
      <c r="J32" s="19">
        <f>Calculations!J10</f>
        <v>0</v>
      </c>
      <c r="K32" s="19">
        <f>Calculations!F10</f>
        <v>0</v>
      </c>
      <c r="L32" s="19">
        <f>Calculations!I10</f>
        <v>0</v>
      </c>
      <c r="M32" s="19">
        <f>Calculations!E10</f>
        <v>0</v>
      </c>
      <c r="N32" s="19">
        <f>Calculations!S10</f>
        <v>1.3115492831034798</v>
      </c>
      <c r="O32" s="19">
        <f>Calculations!P10</f>
        <v>3.3855569581900002E-2</v>
      </c>
      <c r="P32" s="19">
        <f>Calculations!T10</f>
        <v>0.65634690791246464</v>
      </c>
      <c r="Q32" s="19">
        <f>Calculations!Q10</f>
        <v>1.6942556941599997E-2</v>
      </c>
      <c r="R32" s="19">
        <f>Calculations!U10</f>
        <v>2.8751778405798638</v>
      </c>
      <c r="S32" s="19">
        <f>Calculations!R10</f>
        <v>7.4218166786500006E-2</v>
      </c>
      <c r="T32" s="50" t="s">
        <v>63</v>
      </c>
      <c r="U32" s="49" t="s">
        <v>69</v>
      </c>
      <c r="V32" s="49" t="s">
        <v>60</v>
      </c>
    </row>
    <row r="33" spans="2:22" x14ac:dyDescent="0.2">
      <c r="B33" s="18">
        <f>Calculations!A11</f>
        <v>1062</v>
      </c>
      <c r="C33" s="18" t="str">
        <f>Calculations!B11</f>
        <v>ELR 2014, SHLAA 2013</v>
      </c>
      <c r="D33" s="18" t="str">
        <f>Calculations!C11</f>
        <v>Housing</v>
      </c>
      <c r="E33" s="19">
        <f>Calculations!D11</f>
        <v>0.155790986962933</v>
      </c>
      <c r="F33" s="19">
        <f>Calculations!L11</f>
        <v>100</v>
      </c>
      <c r="G33" s="19">
        <f>Calculations!H11</f>
        <v>0.155790986962933</v>
      </c>
      <c r="H33" s="19">
        <f>Calculations!K11</f>
        <v>0</v>
      </c>
      <c r="I33" s="19">
        <f>Calculations!G11</f>
        <v>0</v>
      </c>
      <c r="J33" s="19">
        <f>Calculations!J11</f>
        <v>0</v>
      </c>
      <c r="K33" s="19">
        <f>Calculations!F11</f>
        <v>0</v>
      </c>
      <c r="L33" s="19">
        <f>Calculations!I11</f>
        <v>0</v>
      </c>
      <c r="M33" s="19">
        <f>Calculations!E11</f>
        <v>0</v>
      </c>
      <c r="N33" s="19">
        <f>Calculations!S11</f>
        <v>0</v>
      </c>
      <c r="O33" s="19">
        <f>Calculations!P11</f>
        <v>0</v>
      </c>
      <c r="P33" s="19">
        <f>Calculations!T11</f>
        <v>0</v>
      </c>
      <c r="Q33" s="19">
        <f>Calculations!Q11</f>
        <v>0</v>
      </c>
      <c r="R33" s="19">
        <f>Calculations!U11</f>
        <v>0</v>
      </c>
      <c r="S33" s="19">
        <f>Calculations!R11</f>
        <v>0</v>
      </c>
      <c r="T33" s="50" t="s">
        <v>62</v>
      </c>
      <c r="U33" s="51" t="s">
        <v>70</v>
      </c>
      <c r="V33" s="49" t="s">
        <v>64</v>
      </c>
    </row>
    <row r="34" spans="2:22" x14ac:dyDescent="0.2">
      <c r="B34" s="18">
        <f>Calculations!A12</f>
        <v>1067</v>
      </c>
      <c r="C34" s="18" t="str">
        <f>Calculations!B12</f>
        <v>SHLAA 2013</v>
      </c>
      <c r="D34" s="18" t="str">
        <f>Calculations!C12</f>
        <v>Housing</v>
      </c>
      <c r="E34" s="19">
        <f>Calculations!D12</f>
        <v>1.30188511899728</v>
      </c>
      <c r="F34" s="19">
        <f>Calculations!L12</f>
        <v>100</v>
      </c>
      <c r="G34" s="19">
        <f>Calculations!H12</f>
        <v>1.30188511899728</v>
      </c>
      <c r="H34" s="19">
        <f>Calculations!K12</f>
        <v>0</v>
      </c>
      <c r="I34" s="19">
        <f>Calculations!G12</f>
        <v>0</v>
      </c>
      <c r="J34" s="19">
        <f>Calculations!J12</f>
        <v>0</v>
      </c>
      <c r="K34" s="19">
        <f>Calculations!F12</f>
        <v>0</v>
      </c>
      <c r="L34" s="19">
        <f>Calculations!I12</f>
        <v>0</v>
      </c>
      <c r="M34" s="19">
        <f>Calculations!E12</f>
        <v>0</v>
      </c>
      <c r="N34" s="19">
        <f>Calculations!S12</f>
        <v>0</v>
      </c>
      <c r="O34" s="19">
        <f>Calculations!P12</f>
        <v>0</v>
      </c>
      <c r="P34" s="19">
        <f>Calculations!T12</f>
        <v>0</v>
      </c>
      <c r="Q34" s="19">
        <f>Calculations!Q12</f>
        <v>0</v>
      </c>
      <c r="R34" s="19">
        <f>Calculations!U12</f>
        <v>3.1502606511769864</v>
      </c>
      <c r="S34" s="19">
        <f>Calculations!R12</f>
        <v>4.1012774627299999E-2</v>
      </c>
      <c r="T34" s="50" t="s">
        <v>62</v>
      </c>
      <c r="U34" s="49" t="s">
        <v>69</v>
      </c>
      <c r="V34" s="49" t="s">
        <v>60</v>
      </c>
    </row>
    <row r="35" spans="2:22" x14ac:dyDescent="0.2">
      <c r="B35" s="18">
        <f>Calculations!A13</f>
        <v>1072</v>
      </c>
      <c r="C35" s="18" t="str">
        <f>Calculations!B13</f>
        <v>SHLAA 2013</v>
      </c>
      <c r="D35" s="18" t="str">
        <f>Calculations!C13</f>
        <v>Housing</v>
      </c>
      <c r="E35" s="19">
        <f>Calculations!D13</f>
        <v>0.92788813433951201</v>
      </c>
      <c r="F35" s="19">
        <f>Calculations!L13</f>
        <v>100</v>
      </c>
      <c r="G35" s="19">
        <f>Calculations!H13</f>
        <v>0.92788813433951201</v>
      </c>
      <c r="H35" s="19">
        <f>Calculations!K13</f>
        <v>0</v>
      </c>
      <c r="I35" s="19">
        <f>Calculations!G13</f>
        <v>0</v>
      </c>
      <c r="J35" s="19">
        <f>Calculations!J13</f>
        <v>0</v>
      </c>
      <c r="K35" s="19">
        <f>Calculations!F13</f>
        <v>0</v>
      </c>
      <c r="L35" s="19">
        <f>Calculations!I13</f>
        <v>0</v>
      </c>
      <c r="M35" s="19">
        <f>Calculations!E13</f>
        <v>0</v>
      </c>
      <c r="N35" s="19">
        <f>Calculations!S13</f>
        <v>0</v>
      </c>
      <c r="O35" s="19">
        <f>Calculations!P13</f>
        <v>0</v>
      </c>
      <c r="P35" s="19">
        <f>Calculations!T13</f>
        <v>0</v>
      </c>
      <c r="Q35" s="19">
        <f>Calculations!Q13</f>
        <v>0</v>
      </c>
      <c r="R35" s="19">
        <f>Calculations!U13</f>
        <v>10.820269845832934</v>
      </c>
      <c r="S35" s="19">
        <f>Calculations!R13</f>
        <v>0.10040000000300001</v>
      </c>
      <c r="T35" s="50" t="s">
        <v>62</v>
      </c>
      <c r="U35" s="49" t="s">
        <v>69</v>
      </c>
      <c r="V35" s="49" t="s">
        <v>60</v>
      </c>
    </row>
    <row r="36" spans="2:22" x14ac:dyDescent="0.2">
      <c r="B36" s="18">
        <f>Calculations!A14</f>
        <v>1075</v>
      </c>
      <c r="C36" s="18" t="str">
        <f>Calculations!B14</f>
        <v>ELR 2014, SHLAA 2013</v>
      </c>
      <c r="D36" s="18" t="str">
        <f>Calculations!C14</f>
        <v>Housing</v>
      </c>
      <c r="E36" s="19">
        <f>Calculations!D14</f>
        <v>0.21596242148939099</v>
      </c>
      <c r="F36" s="19">
        <f>Calculations!L14</f>
        <v>100</v>
      </c>
      <c r="G36" s="19">
        <f>Calculations!H14</f>
        <v>0.21596242148939099</v>
      </c>
      <c r="H36" s="19">
        <f>Calculations!K14</f>
        <v>0</v>
      </c>
      <c r="I36" s="19">
        <f>Calculations!G14</f>
        <v>0</v>
      </c>
      <c r="J36" s="19">
        <f>Calculations!J14</f>
        <v>0</v>
      </c>
      <c r="K36" s="19">
        <f>Calculations!F14</f>
        <v>0</v>
      </c>
      <c r="L36" s="19">
        <f>Calculations!I14</f>
        <v>0</v>
      </c>
      <c r="M36" s="19">
        <f>Calculations!E14</f>
        <v>0</v>
      </c>
      <c r="N36" s="19">
        <f>Calculations!S14</f>
        <v>0</v>
      </c>
      <c r="O36" s="19">
        <f>Calculations!P14</f>
        <v>0</v>
      </c>
      <c r="P36" s="19">
        <f>Calculations!T14</f>
        <v>0</v>
      </c>
      <c r="Q36" s="19">
        <f>Calculations!Q14</f>
        <v>0</v>
      </c>
      <c r="R36" s="19">
        <f>Calculations!U14</f>
        <v>9.0645797773487476E-3</v>
      </c>
      <c r="S36" s="19">
        <f>Calculations!R14</f>
        <v>1.9576085985000001E-5</v>
      </c>
      <c r="T36" s="50" t="s">
        <v>62</v>
      </c>
      <c r="U36" s="49" t="s">
        <v>69</v>
      </c>
      <c r="V36" s="49" t="s">
        <v>60</v>
      </c>
    </row>
    <row r="37" spans="2:22" x14ac:dyDescent="0.2">
      <c r="B37" s="18">
        <f>Calculations!A15</f>
        <v>1076</v>
      </c>
      <c r="C37" s="18" t="str">
        <f>Calculations!B15</f>
        <v>ELR 2014, SHLAA 2013</v>
      </c>
      <c r="D37" s="18" t="str">
        <f>Calculations!C15</f>
        <v>Housing</v>
      </c>
      <c r="E37" s="19">
        <f>Calculations!D15</f>
        <v>0.57875883116212901</v>
      </c>
      <c r="F37" s="19">
        <f>Calculations!L15</f>
        <v>100</v>
      </c>
      <c r="G37" s="19">
        <f>Calculations!H15</f>
        <v>0.57875883116212901</v>
      </c>
      <c r="H37" s="19">
        <f>Calculations!K15</f>
        <v>0</v>
      </c>
      <c r="I37" s="19">
        <f>Calculations!G15</f>
        <v>0</v>
      </c>
      <c r="J37" s="19">
        <f>Calculations!J15</f>
        <v>0</v>
      </c>
      <c r="K37" s="19">
        <f>Calculations!F15</f>
        <v>0</v>
      </c>
      <c r="L37" s="19">
        <f>Calculations!I15</f>
        <v>0</v>
      </c>
      <c r="M37" s="19">
        <f>Calculations!E15</f>
        <v>0</v>
      </c>
      <c r="N37" s="19">
        <f>Calculations!S15</f>
        <v>0.68743482782303644</v>
      </c>
      <c r="O37" s="19">
        <f>Calculations!P15</f>
        <v>3.9785897745099998E-3</v>
      </c>
      <c r="P37" s="19">
        <f>Calculations!T15</f>
        <v>0.62338771055560926</v>
      </c>
      <c r="Q37" s="19">
        <f>Calculations!Q15</f>
        <v>3.6079114272199999E-3</v>
      </c>
      <c r="R37" s="19">
        <f>Calculations!U15</f>
        <v>10.63445815273071</v>
      </c>
      <c r="S37" s="19">
        <f>Calculations!R15</f>
        <v>6.1547865705169999E-2</v>
      </c>
      <c r="T37" s="50" t="s">
        <v>62</v>
      </c>
      <c r="U37" s="49" t="s">
        <v>69</v>
      </c>
      <c r="V37" s="49" t="s">
        <v>60</v>
      </c>
    </row>
    <row r="38" spans="2:22" x14ac:dyDescent="0.2">
      <c r="B38" s="18">
        <f>Calculations!A16</f>
        <v>1077</v>
      </c>
      <c r="C38" s="18" t="str">
        <f>Calculations!B16</f>
        <v>ELR 2014</v>
      </c>
      <c r="D38" s="18" t="str">
        <f>Calculations!C16</f>
        <v>Mixed Use</v>
      </c>
      <c r="E38" s="19">
        <f>Calculations!D16</f>
        <v>0.50241134327730397</v>
      </c>
      <c r="F38" s="19">
        <f>Calculations!L16</f>
        <v>30.242443935713553</v>
      </c>
      <c r="G38" s="19">
        <f>Calculations!H16</f>
        <v>0.15194146881730397</v>
      </c>
      <c r="H38" s="19">
        <f>Calculations!K16</f>
        <v>69.757556064286447</v>
      </c>
      <c r="I38" s="19">
        <f>Calculations!G16</f>
        <v>0.35046987446</v>
      </c>
      <c r="J38" s="19">
        <f>Calculations!J16</f>
        <v>0</v>
      </c>
      <c r="K38" s="19">
        <f>Calculations!F16</f>
        <v>0</v>
      </c>
      <c r="L38" s="19">
        <f>Calculations!I16</f>
        <v>0</v>
      </c>
      <c r="M38" s="19">
        <f>Calculations!E16</f>
        <v>0</v>
      </c>
      <c r="N38" s="19">
        <f>Calculations!S16</f>
        <v>3.1050254358786726</v>
      </c>
      <c r="O38" s="19">
        <f>Calculations!P16</f>
        <v>1.5600000001500001E-2</v>
      </c>
      <c r="P38" s="19">
        <f>Calculations!T16</f>
        <v>1.9904009201441413</v>
      </c>
      <c r="Q38" s="19">
        <f>Calculations!Q16</f>
        <v>9.9999999994999991E-3</v>
      </c>
      <c r="R38" s="19">
        <f>Calculations!U16</f>
        <v>6.2100508706626245</v>
      </c>
      <c r="S38" s="19">
        <f>Calculations!R16</f>
        <v>3.1199999997500002E-2</v>
      </c>
      <c r="T38" s="50" t="s">
        <v>63</v>
      </c>
      <c r="U38" s="49" t="s">
        <v>69</v>
      </c>
      <c r="V38" s="49" t="s">
        <v>60</v>
      </c>
    </row>
    <row r="39" spans="2:22" x14ac:dyDescent="0.2">
      <c r="B39" s="18">
        <f>Calculations!A17</f>
        <v>1078</v>
      </c>
      <c r="C39" s="18" t="str">
        <f>Calculations!B17</f>
        <v>SHLAA 2013</v>
      </c>
      <c r="D39" s="18" t="str">
        <f>Calculations!C17</f>
        <v>Housing</v>
      </c>
      <c r="E39" s="19">
        <f>Calculations!D17</f>
        <v>0.82805613083415996</v>
      </c>
      <c r="F39" s="19">
        <f>Calculations!L17</f>
        <v>93.744148215759694</v>
      </c>
      <c r="G39" s="19">
        <f>Calculations!H17</f>
        <v>0.77625416659885993</v>
      </c>
      <c r="H39" s="19">
        <f>Calculations!K17</f>
        <v>6.2558517842403019</v>
      </c>
      <c r="I39" s="19">
        <f>Calculations!G17</f>
        <v>5.1801964235300001E-2</v>
      </c>
      <c r="J39" s="19">
        <f>Calculations!J17</f>
        <v>0</v>
      </c>
      <c r="K39" s="19">
        <f>Calculations!F17</f>
        <v>0</v>
      </c>
      <c r="L39" s="19">
        <f>Calculations!I17</f>
        <v>0</v>
      </c>
      <c r="M39" s="19">
        <f>Calculations!E17</f>
        <v>0</v>
      </c>
      <c r="N39" s="19">
        <f>Calculations!S17</f>
        <v>0</v>
      </c>
      <c r="O39" s="19">
        <f>Calculations!P17</f>
        <v>0</v>
      </c>
      <c r="P39" s="19">
        <f>Calculations!T17</f>
        <v>0</v>
      </c>
      <c r="Q39" s="19">
        <f>Calculations!Q17</f>
        <v>0</v>
      </c>
      <c r="R39" s="19">
        <f>Calculations!U17</f>
        <v>2.7802372474083819</v>
      </c>
      <c r="S39" s="19">
        <f>Calculations!R17</f>
        <v>2.3021924978899998E-2</v>
      </c>
      <c r="T39" s="50" t="s">
        <v>62</v>
      </c>
      <c r="U39" s="49" t="s">
        <v>69</v>
      </c>
      <c r="V39" s="49" t="s">
        <v>60</v>
      </c>
    </row>
    <row r="40" spans="2:22" x14ac:dyDescent="0.2">
      <c r="B40" s="18">
        <f>Calculations!A18</f>
        <v>1079</v>
      </c>
      <c r="C40" s="18" t="str">
        <f>Calculations!B18</f>
        <v>SHLAA 2013</v>
      </c>
      <c r="D40" s="18" t="str">
        <f>Calculations!C18</f>
        <v>Mixed Use</v>
      </c>
      <c r="E40" s="19">
        <f>Calculations!D18</f>
        <v>0.340636731042958</v>
      </c>
      <c r="F40" s="19">
        <f>Calculations!L18</f>
        <v>100</v>
      </c>
      <c r="G40" s="19">
        <f>Calculations!H18</f>
        <v>0.340636731042958</v>
      </c>
      <c r="H40" s="19">
        <f>Calculations!K18</f>
        <v>0</v>
      </c>
      <c r="I40" s="19">
        <f>Calculations!G18</f>
        <v>0</v>
      </c>
      <c r="J40" s="19">
        <f>Calculations!J18</f>
        <v>0</v>
      </c>
      <c r="K40" s="19">
        <f>Calculations!F18</f>
        <v>0</v>
      </c>
      <c r="L40" s="19">
        <f>Calculations!I18</f>
        <v>0</v>
      </c>
      <c r="M40" s="19">
        <f>Calculations!E18</f>
        <v>0</v>
      </c>
      <c r="N40" s="19">
        <f>Calculations!S18</f>
        <v>0</v>
      </c>
      <c r="O40" s="19">
        <f>Calculations!P18</f>
        <v>0</v>
      </c>
      <c r="P40" s="19">
        <f>Calculations!T18</f>
        <v>0</v>
      </c>
      <c r="Q40" s="19">
        <f>Calculations!Q18</f>
        <v>0</v>
      </c>
      <c r="R40" s="19">
        <f>Calculations!U18</f>
        <v>0</v>
      </c>
      <c r="S40" s="19">
        <f>Calculations!R18</f>
        <v>0</v>
      </c>
      <c r="T40" s="50" t="s">
        <v>62</v>
      </c>
      <c r="U40" s="51" t="s">
        <v>70</v>
      </c>
      <c r="V40" s="49" t="s">
        <v>64</v>
      </c>
    </row>
    <row r="41" spans="2:22" x14ac:dyDescent="0.2">
      <c r="B41" s="18">
        <f>Calculations!A19</f>
        <v>1090</v>
      </c>
      <c r="C41" s="18" t="str">
        <f>Calculations!B19</f>
        <v>ELR 2014</v>
      </c>
      <c r="D41" s="18" t="str">
        <f>Calculations!C19</f>
        <v>Employment</v>
      </c>
      <c r="E41" s="19">
        <f>Calculations!D19</f>
        <v>0.249463430969768</v>
      </c>
      <c r="F41" s="19">
        <f>Calculations!L19</f>
        <v>100</v>
      </c>
      <c r="G41" s="19">
        <f>Calculations!H19</f>
        <v>0.249463430969768</v>
      </c>
      <c r="H41" s="19">
        <f>Calculations!K19</f>
        <v>0</v>
      </c>
      <c r="I41" s="19">
        <f>Calculations!G19</f>
        <v>0</v>
      </c>
      <c r="J41" s="19">
        <f>Calculations!J19</f>
        <v>0</v>
      </c>
      <c r="K41" s="19">
        <f>Calculations!F19</f>
        <v>0</v>
      </c>
      <c r="L41" s="19">
        <f>Calculations!I19</f>
        <v>0</v>
      </c>
      <c r="M41" s="19">
        <f>Calculations!E19</f>
        <v>0</v>
      </c>
      <c r="N41" s="19">
        <f>Calculations!S19</f>
        <v>0</v>
      </c>
      <c r="O41" s="19">
        <f>Calculations!P19</f>
        <v>0</v>
      </c>
      <c r="P41" s="19">
        <f>Calculations!T19</f>
        <v>0</v>
      </c>
      <c r="Q41" s="19">
        <f>Calculations!Q19</f>
        <v>0</v>
      </c>
      <c r="R41" s="19">
        <f>Calculations!U19</f>
        <v>6.8296862559245204</v>
      </c>
      <c r="S41" s="19">
        <f>Calculations!R19</f>
        <v>1.70375696585E-2</v>
      </c>
      <c r="T41" s="50" t="s">
        <v>63</v>
      </c>
      <c r="U41" s="49" t="s">
        <v>69</v>
      </c>
      <c r="V41" s="49" t="s">
        <v>60</v>
      </c>
    </row>
    <row r="42" spans="2:22" x14ac:dyDescent="0.2">
      <c r="B42" s="18">
        <f>Calculations!A20</f>
        <v>1091</v>
      </c>
      <c r="C42" s="18" t="str">
        <f>Calculations!B20</f>
        <v>SHLAA 2013</v>
      </c>
      <c r="D42" s="18" t="str">
        <f>Calculations!C20</f>
        <v>Mixed Use</v>
      </c>
      <c r="E42" s="19">
        <f>Calculations!D20</f>
        <v>0.23651007434046001</v>
      </c>
      <c r="F42" s="19">
        <f>Calculations!L20</f>
        <v>100</v>
      </c>
      <c r="G42" s="19">
        <f>Calculations!H20</f>
        <v>0.23651007434046001</v>
      </c>
      <c r="H42" s="19">
        <f>Calculations!K20</f>
        <v>0</v>
      </c>
      <c r="I42" s="19">
        <f>Calculations!G20</f>
        <v>0</v>
      </c>
      <c r="J42" s="19">
        <f>Calculations!J20</f>
        <v>0</v>
      </c>
      <c r="K42" s="19">
        <f>Calculations!F20</f>
        <v>0</v>
      </c>
      <c r="L42" s="19">
        <f>Calculations!I20</f>
        <v>0</v>
      </c>
      <c r="M42" s="19">
        <f>Calculations!E20</f>
        <v>0</v>
      </c>
      <c r="N42" s="19">
        <f>Calculations!S20</f>
        <v>0</v>
      </c>
      <c r="O42" s="19">
        <f>Calculations!P20</f>
        <v>0</v>
      </c>
      <c r="P42" s="19">
        <f>Calculations!T20</f>
        <v>0.20778935865055809</v>
      </c>
      <c r="Q42" s="19">
        <f>Calculations!Q20</f>
        <v>4.9144276661599999E-4</v>
      </c>
      <c r="R42" s="19">
        <f>Calculations!U20</f>
        <v>12.730950847252368</v>
      </c>
      <c r="S42" s="19">
        <f>Calculations!R20</f>
        <v>3.0109981313083997E-2</v>
      </c>
      <c r="T42" s="50" t="s">
        <v>62</v>
      </c>
      <c r="U42" s="49" t="s">
        <v>69</v>
      </c>
      <c r="V42" s="49" t="s">
        <v>60</v>
      </c>
    </row>
    <row r="43" spans="2:22" x14ac:dyDescent="0.2">
      <c r="B43" s="18">
        <f>Calculations!A21</f>
        <v>1100</v>
      </c>
      <c r="C43" s="18" t="str">
        <f>Calculations!B21</f>
        <v>SHLAA 2013</v>
      </c>
      <c r="D43" s="18" t="str">
        <f>Calculations!C21</f>
        <v>Housing</v>
      </c>
      <c r="E43" s="19">
        <f>Calculations!D21</f>
        <v>2.8626317554159302</v>
      </c>
      <c r="F43" s="19">
        <f>Calculations!L21</f>
        <v>100</v>
      </c>
      <c r="G43" s="19">
        <f>Calculations!H21</f>
        <v>2.8626317554159302</v>
      </c>
      <c r="H43" s="19">
        <f>Calculations!K21</f>
        <v>0</v>
      </c>
      <c r="I43" s="19">
        <f>Calculations!G21</f>
        <v>0</v>
      </c>
      <c r="J43" s="19">
        <f>Calculations!J21</f>
        <v>0</v>
      </c>
      <c r="K43" s="19">
        <f>Calculations!F21</f>
        <v>0</v>
      </c>
      <c r="L43" s="19">
        <f>Calculations!I21</f>
        <v>0</v>
      </c>
      <c r="M43" s="19">
        <f>Calculations!E21</f>
        <v>0</v>
      </c>
      <c r="N43" s="19">
        <f>Calculations!S21</f>
        <v>2.6264835766476593</v>
      </c>
      <c r="O43" s="19">
        <f>Calculations!P21</f>
        <v>7.5186552915899998E-2</v>
      </c>
      <c r="P43" s="19">
        <f>Calculations!T21</f>
        <v>1.1724081277867191</v>
      </c>
      <c r="Q43" s="19">
        <f>Calculations!Q21</f>
        <v>3.35617273691E-2</v>
      </c>
      <c r="R43" s="19">
        <f>Calculations!U21</f>
        <v>16.076135727423818</v>
      </c>
      <c r="S43" s="19">
        <f>Calculations!R21</f>
        <v>0.46020056637699996</v>
      </c>
      <c r="T43" s="50" t="s">
        <v>62</v>
      </c>
      <c r="U43" s="49" t="s">
        <v>69</v>
      </c>
      <c r="V43" s="49" t="s">
        <v>60</v>
      </c>
    </row>
    <row r="44" spans="2:22" x14ac:dyDescent="0.2">
      <c r="B44" s="18">
        <f>Calculations!A22</f>
        <v>1102</v>
      </c>
      <c r="C44" s="18" t="str">
        <f>Calculations!B22</f>
        <v>SHLAA 2013</v>
      </c>
      <c r="D44" s="18" t="str">
        <f>Calculations!C22</f>
        <v>Housing</v>
      </c>
      <c r="E44" s="19">
        <f>Calculations!D22</f>
        <v>0.91275031823956598</v>
      </c>
      <c r="F44" s="19">
        <f>Calculations!L22</f>
        <v>100</v>
      </c>
      <c r="G44" s="19">
        <f>Calculations!H22</f>
        <v>0.91275031823956598</v>
      </c>
      <c r="H44" s="19">
        <f>Calculations!K22</f>
        <v>0</v>
      </c>
      <c r="I44" s="19">
        <f>Calculations!G22</f>
        <v>0</v>
      </c>
      <c r="J44" s="19">
        <f>Calculations!J22</f>
        <v>0</v>
      </c>
      <c r="K44" s="19">
        <f>Calculations!F22</f>
        <v>0</v>
      </c>
      <c r="L44" s="19">
        <f>Calculations!I22</f>
        <v>0</v>
      </c>
      <c r="M44" s="19">
        <f>Calculations!E22</f>
        <v>0</v>
      </c>
      <c r="N44" s="19">
        <f>Calculations!S22</f>
        <v>0</v>
      </c>
      <c r="O44" s="19">
        <f>Calculations!P22</f>
        <v>0</v>
      </c>
      <c r="P44" s="19">
        <f>Calculations!T22</f>
        <v>0</v>
      </c>
      <c r="Q44" s="19">
        <f>Calculations!Q22</f>
        <v>0</v>
      </c>
      <c r="R44" s="19">
        <f>Calculations!U22</f>
        <v>0.11660078747961215</v>
      </c>
      <c r="S44" s="19">
        <f>Calculations!R22</f>
        <v>1.06427405879E-3</v>
      </c>
      <c r="T44" s="50" t="s">
        <v>62</v>
      </c>
      <c r="U44" s="49" t="s">
        <v>69</v>
      </c>
      <c r="V44" s="49" t="s">
        <v>60</v>
      </c>
    </row>
    <row r="45" spans="2:22" x14ac:dyDescent="0.2">
      <c r="B45" s="18">
        <f>Calculations!A23</f>
        <v>1103</v>
      </c>
      <c r="C45" s="18" t="str">
        <f>Calculations!B23</f>
        <v>SHLAA 2013</v>
      </c>
      <c r="D45" s="18" t="str">
        <f>Calculations!C23</f>
        <v>Housing</v>
      </c>
      <c r="E45" s="19">
        <f>Calculations!D23</f>
        <v>0.347941775757172</v>
      </c>
      <c r="F45" s="19">
        <f>Calculations!L23</f>
        <v>100</v>
      </c>
      <c r="G45" s="19">
        <f>Calculations!H23</f>
        <v>0.347941775757172</v>
      </c>
      <c r="H45" s="19">
        <f>Calculations!K23</f>
        <v>0</v>
      </c>
      <c r="I45" s="19">
        <f>Calculations!G23</f>
        <v>0</v>
      </c>
      <c r="J45" s="19">
        <f>Calculations!J23</f>
        <v>0</v>
      </c>
      <c r="K45" s="19">
        <f>Calculations!F23</f>
        <v>0</v>
      </c>
      <c r="L45" s="19">
        <f>Calculations!I23</f>
        <v>0</v>
      </c>
      <c r="M45" s="19">
        <f>Calculations!E23</f>
        <v>0</v>
      </c>
      <c r="N45" s="19">
        <f>Calculations!S23</f>
        <v>0</v>
      </c>
      <c r="O45" s="19">
        <f>Calculations!P23</f>
        <v>0</v>
      </c>
      <c r="P45" s="19">
        <f>Calculations!T23</f>
        <v>0.98427602367302336</v>
      </c>
      <c r="Q45" s="19">
        <f>Calculations!Q23</f>
        <v>3.4247074751200001E-3</v>
      </c>
      <c r="R45" s="19">
        <f>Calculations!U23</f>
        <v>9.3002978552836186</v>
      </c>
      <c r="S45" s="19">
        <f>Calculations!R23</f>
        <v>3.2359621508380003E-2</v>
      </c>
      <c r="T45" s="50" t="s">
        <v>62</v>
      </c>
      <c r="U45" s="49" t="s">
        <v>69</v>
      </c>
      <c r="V45" s="49" t="s">
        <v>60</v>
      </c>
    </row>
    <row r="46" spans="2:22" x14ac:dyDescent="0.2">
      <c r="B46" s="18">
        <f>Calculations!A24</f>
        <v>1116</v>
      </c>
      <c r="C46" s="18" t="str">
        <f>Calculations!B24</f>
        <v>ELR 2014</v>
      </c>
      <c r="D46" s="18" t="str">
        <f>Calculations!C24</f>
        <v>Mixed Use</v>
      </c>
      <c r="E46" s="19">
        <f>Calculations!D24</f>
        <v>0.30782948613318201</v>
      </c>
      <c r="F46" s="19">
        <f>Calculations!L24</f>
        <v>100</v>
      </c>
      <c r="G46" s="19">
        <f>Calculations!H24</f>
        <v>0.30782948613318201</v>
      </c>
      <c r="H46" s="19">
        <f>Calculations!K24</f>
        <v>0</v>
      </c>
      <c r="I46" s="19">
        <f>Calculations!G24</f>
        <v>0</v>
      </c>
      <c r="J46" s="19">
        <f>Calculations!J24</f>
        <v>0</v>
      </c>
      <c r="K46" s="19">
        <f>Calculations!F24</f>
        <v>0</v>
      </c>
      <c r="L46" s="19">
        <f>Calculations!I24</f>
        <v>0</v>
      </c>
      <c r="M46" s="19">
        <f>Calculations!E24</f>
        <v>0</v>
      </c>
      <c r="N46" s="19">
        <f>Calculations!S24</f>
        <v>0</v>
      </c>
      <c r="O46" s="19">
        <f>Calculations!P24</f>
        <v>0</v>
      </c>
      <c r="P46" s="19">
        <f>Calculations!T24</f>
        <v>0</v>
      </c>
      <c r="Q46" s="19">
        <f>Calculations!Q24</f>
        <v>0</v>
      </c>
      <c r="R46" s="19">
        <f>Calculations!U24</f>
        <v>0</v>
      </c>
      <c r="S46" s="19">
        <f>Calculations!R24</f>
        <v>0</v>
      </c>
      <c r="T46" s="50" t="s">
        <v>63</v>
      </c>
      <c r="U46" s="51" t="s">
        <v>70</v>
      </c>
      <c r="V46" s="49" t="s">
        <v>64</v>
      </c>
    </row>
    <row r="47" spans="2:22" x14ac:dyDescent="0.2">
      <c r="B47" s="18">
        <f>Calculations!A25</f>
        <v>1121</v>
      </c>
      <c r="C47" s="18" t="str">
        <f>Calculations!B25</f>
        <v>SHLAA 2013</v>
      </c>
      <c r="D47" s="18" t="str">
        <f>Calculations!C25</f>
        <v>Housing</v>
      </c>
      <c r="E47" s="19">
        <f>Calculations!D25</f>
        <v>0.27155002811034901</v>
      </c>
      <c r="F47" s="19">
        <f>Calculations!L25</f>
        <v>100</v>
      </c>
      <c r="G47" s="19">
        <f>Calculations!H25</f>
        <v>0.27155002811034901</v>
      </c>
      <c r="H47" s="19">
        <f>Calculations!K25</f>
        <v>0</v>
      </c>
      <c r="I47" s="19">
        <f>Calculations!G25</f>
        <v>0</v>
      </c>
      <c r="J47" s="19">
        <f>Calculations!J25</f>
        <v>0</v>
      </c>
      <c r="K47" s="19">
        <f>Calculations!F25</f>
        <v>0</v>
      </c>
      <c r="L47" s="19">
        <f>Calculations!I25</f>
        <v>0</v>
      </c>
      <c r="M47" s="19">
        <f>Calculations!E25</f>
        <v>0</v>
      </c>
      <c r="N47" s="19">
        <f>Calculations!S25</f>
        <v>0</v>
      </c>
      <c r="O47" s="19">
        <f>Calculations!P25</f>
        <v>0</v>
      </c>
      <c r="P47" s="19">
        <f>Calculations!T25</f>
        <v>0</v>
      </c>
      <c r="Q47" s="19">
        <f>Calculations!Q25</f>
        <v>0</v>
      </c>
      <c r="R47" s="19">
        <f>Calculations!U25</f>
        <v>11.549595313632279</v>
      </c>
      <c r="S47" s="19">
        <f>Calculations!R25</f>
        <v>3.1362929320800002E-2</v>
      </c>
      <c r="T47" s="50" t="s">
        <v>62</v>
      </c>
      <c r="U47" s="49" t="s">
        <v>69</v>
      </c>
      <c r="V47" s="49" t="s">
        <v>60</v>
      </c>
    </row>
    <row r="48" spans="2:22" x14ac:dyDescent="0.2">
      <c r="B48" s="18">
        <f>Calculations!A26</f>
        <v>1124</v>
      </c>
      <c r="C48" s="18" t="str">
        <f>Calculations!B26</f>
        <v>SHLAA 2013</v>
      </c>
      <c r="D48" s="18" t="str">
        <f>Calculations!C26</f>
        <v>Housing</v>
      </c>
      <c r="E48" s="19">
        <f>Calculations!D26</f>
        <v>1.7988673899171399</v>
      </c>
      <c r="F48" s="19">
        <f>Calculations!L26</f>
        <v>100</v>
      </c>
      <c r="G48" s="19">
        <f>Calculations!H26</f>
        <v>1.7988673899171399</v>
      </c>
      <c r="H48" s="19">
        <f>Calculations!K26</f>
        <v>0</v>
      </c>
      <c r="I48" s="19">
        <f>Calculations!G26</f>
        <v>0</v>
      </c>
      <c r="J48" s="19">
        <f>Calculations!J26</f>
        <v>0</v>
      </c>
      <c r="K48" s="19">
        <f>Calculations!F26</f>
        <v>0</v>
      </c>
      <c r="L48" s="19">
        <f>Calculations!I26</f>
        <v>0</v>
      </c>
      <c r="M48" s="19">
        <f>Calculations!E26</f>
        <v>0</v>
      </c>
      <c r="N48" s="19">
        <f>Calculations!S26</f>
        <v>0.89351401987671619</v>
      </c>
      <c r="O48" s="19">
        <f>Calculations!P26</f>
        <v>1.6073132327899999E-2</v>
      </c>
      <c r="P48" s="19">
        <f>Calculations!T26</f>
        <v>3.0800161532614201</v>
      </c>
      <c r="Q48" s="19">
        <f>Calculations!Q26</f>
        <v>5.5405406185199998E-2</v>
      </c>
      <c r="R48" s="19">
        <f>Calculations!U26</f>
        <v>2.8025240767315358</v>
      </c>
      <c r="S48" s="19">
        <f>Calculations!R26</f>
        <v>5.0413691710900002E-2</v>
      </c>
      <c r="T48" s="50" t="s">
        <v>62</v>
      </c>
      <c r="U48" s="49" t="s">
        <v>69</v>
      </c>
      <c r="V48" s="49" t="s">
        <v>60</v>
      </c>
    </row>
    <row r="49" spans="2:22" x14ac:dyDescent="0.2">
      <c r="B49" s="18">
        <f>Calculations!A27</f>
        <v>1128</v>
      </c>
      <c r="C49" s="18" t="str">
        <f>Calculations!B27</f>
        <v>SHLAA 2013</v>
      </c>
      <c r="D49" s="18" t="str">
        <f>Calculations!C27</f>
        <v>Housing</v>
      </c>
      <c r="E49" s="19">
        <f>Calculations!D27</f>
        <v>2.4445250479604002</v>
      </c>
      <c r="F49" s="19">
        <f>Calculations!L27</f>
        <v>100</v>
      </c>
      <c r="G49" s="19">
        <f>Calculations!H27</f>
        <v>2.4445250479604002</v>
      </c>
      <c r="H49" s="19">
        <f>Calculations!K27</f>
        <v>0</v>
      </c>
      <c r="I49" s="19">
        <f>Calculations!G27</f>
        <v>0</v>
      </c>
      <c r="J49" s="19">
        <f>Calculations!J27</f>
        <v>0</v>
      </c>
      <c r="K49" s="19">
        <f>Calculations!F27</f>
        <v>0</v>
      </c>
      <c r="L49" s="19">
        <f>Calculations!I27</f>
        <v>0</v>
      </c>
      <c r="M49" s="19">
        <f>Calculations!E27</f>
        <v>0</v>
      </c>
      <c r="N49" s="19">
        <f>Calculations!S27</f>
        <v>0</v>
      </c>
      <c r="O49" s="19">
        <f>Calculations!P27</f>
        <v>0</v>
      </c>
      <c r="P49" s="19">
        <f>Calculations!T27</f>
        <v>0</v>
      </c>
      <c r="Q49" s="19">
        <f>Calculations!Q27</f>
        <v>0</v>
      </c>
      <c r="R49" s="19">
        <f>Calculations!U27</f>
        <v>0.27213799890414403</v>
      </c>
      <c r="S49" s="19">
        <f>Calculations!R27</f>
        <v>6.6524815482299996E-3</v>
      </c>
      <c r="T49" s="50" t="s">
        <v>62</v>
      </c>
      <c r="U49" s="49" t="s">
        <v>69</v>
      </c>
      <c r="V49" s="49" t="s">
        <v>60</v>
      </c>
    </row>
    <row r="50" spans="2:22" x14ac:dyDescent="0.2">
      <c r="B50" s="18">
        <f>Calculations!A28</f>
        <v>1129</v>
      </c>
      <c r="C50" s="18" t="str">
        <f>Calculations!B28</f>
        <v>SHLAA 2013</v>
      </c>
      <c r="D50" s="18" t="str">
        <f>Calculations!C28</f>
        <v>Housing</v>
      </c>
      <c r="E50" s="19">
        <f>Calculations!D28</f>
        <v>1.0582877619464199</v>
      </c>
      <c r="F50" s="19">
        <f>Calculations!L28</f>
        <v>100</v>
      </c>
      <c r="G50" s="19">
        <f>Calculations!H28</f>
        <v>1.0582877619464199</v>
      </c>
      <c r="H50" s="19">
        <f>Calculations!K28</f>
        <v>0</v>
      </c>
      <c r="I50" s="19">
        <f>Calculations!G28</f>
        <v>0</v>
      </c>
      <c r="J50" s="19">
        <f>Calculations!J28</f>
        <v>0</v>
      </c>
      <c r="K50" s="19">
        <f>Calculations!F28</f>
        <v>0</v>
      </c>
      <c r="L50" s="19">
        <f>Calculations!I28</f>
        <v>0</v>
      </c>
      <c r="M50" s="19">
        <f>Calculations!E28</f>
        <v>0</v>
      </c>
      <c r="N50" s="19">
        <f>Calculations!S28</f>
        <v>1.8520482523629831</v>
      </c>
      <c r="O50" s="19">
        <f>Calculations!P28</f>
        <v>1.9600000000099999E-2</v>
      </c>
      <c r="P50" s="19">
        <f>Calculations!T28</f>
        <v>5.7594798819553903</v>
      </c>
      <c r="Q50" s="19">
        <f>Calculations!Q28</f>
        <v>6.0951870742500011E-2</v>
      </c>
      <c r="R50" s="19">
        <f>Calculations!U28</f>
        <v>5.6482981178446581</v>
      </c>
      <c r="S50" s="19">
        <f>Calculations!R28</f>
        <v>5.9775247739399989E-2</v>
      </c>
      <c r="T50" s="50" t="s">
        <v>62</v>
      </c>
      <c r="U50" s="49" t="s">
        <v>69</v>
      </c>
      <c r="V50" s="49" t="s">
        <v>60</v>
      </c>
    </row>
    <row r="51" spans="2:22" x14ac:dyDescent="0.2">
      <c r="B51" s="18">
        <f>Calculations!A29</f>
        <v>1140</v>
      </c>
      <c r="C51" s="18" t="str">
        <f>Calculations!B29</f>
        <v>SHLAA 2013</v>
      </c>
      <c r="D51" s="18" t="str">
        <f>Calculations!C29</f>
        <v>Housing</v>
      </c>
      <c r="E51" s="19">
        <f>Calculations!D29</f>
        <v>0.27686522734438701</v>
      </c>
      <c r="F51" s="19">
        <f>Calculations!L29</f>
        <v>100</v>
      </c>
      <c r="G51" s="19">
        <f>Calculations!H29</f>
        <v>0.27686522734438701</v>
      </c>
      <c r="H51" s="19">
        <f>Calculations!K29</f>
        <v>0</v>
      </c>
      <c r="I51" s="19">
        <f>Calculations!G29</f>
        <v>0</v>
      </c>
      <c r="J51" s="19">
        <f>Calculations!J29</f>
        <v>0</v>
      </c>
      <c r="K51" s="19">
        <f>Calculations!F29</f>
        <v>0</v>
      </c>
      <c r="L51" s="19">
        <f>Calculations!I29</f>
        <v>0</v>
      </c>
      <c r="M51" s="19">
        <f>Calculations!E29</f>
        <v>0</v>
      </c>
      <c r="N51" s="19">
        <f>Calculations!S29</f>
        <v>0</v>
      </c>
      <c r="O51" s="19">
        <f>Calculations!P29</f>
        <v>0</v>
      </c>
      <c r="P51" s="19">
        <f>Calculations!T29</f>
        <v>0</v>
      </c>
      <c r="Q51" s="19">
        <f>Calculations!Q29</f>
        <v>0</v>
      </c>
      <c r="R51" s="19">
        <f>Calculations!U29</f>
        <v>0</v>
      </c>
      <c r="S51" s="19">
        <f>Calculations!R29</f>
        <v>0</v>
      </c>
      <c r="T51" s="50" t="s">
        <v>62</v>
      </c>
      <c r="U51" s="51" t="s">
        <v>70</v>
      </c>
      <c r="V51" s="49" t="s">
        <v>64</v>
      </c>
    </row>
    <row r="52" spans="2:22" x14ac:dyDescent="0.2">
      <c r="B52" s="18">
        <f>Calculations!A30</f>
        <v>1144</v>
      </c>
      <c r="C52" s="18" t="str">
        <f>Calculations!B30</f>
        <v>SHLAA 2013</v>
      </c>
      <c r="D52" s="18" t="str">
        <f>Calculations!C30</f>
        <v>Housing</v>
      </c>
      <c r="E52" s="19">
        <f>Calculations!D30</f>
        <v>0.11854745638802899</v>
      </c>
      <c r="F52" s="19">
        <f>Calculations!L30</f>
        <v>85.718035708542047</v>
      </c>
      <c r="G52" s="19">
        <f>Calculations!H30</f>
        <v>0.10161655099825899</v>
      </c>
      <c r="H52" s="19">
        <f>Calculations!K30</f>
        <v>12.339850687321205</v>
      </c>
      <c r="I52" s="19">
        <f>Calculations!G30</f>
        <v>1.4628579111900001E-2</v>
      </c>
      <c r="J52" s="19">
        <f>Calculations!J30</f>
        <v>1.9421136041367568</v>
      </c>
      <c r="K52" s="19">
        <f>Calculations!F30</f>
        <v>2.30232627787E-3</v>
      </c>
      <c r="L52" s="19">
        <f>Calculations!I30</f>
        <v>0</v>
      </c>
      <c r="M52" s="19">
        <f>Calculations!E30</f>
        <v>0</v>
      </c>
      <c r="N52" s="19">
        <f>Calculations!S30</f>
        <v>0</v>
      </c>
      <c r="O52" s="19">
        <f>Calculations!P30</f>
        <v>0</v>
      </c>
      <c r="P52" s="19">
        <f>Calculations!T30</f>
        <v>0</v>
      </c>
      <c r="Q52" s="19">
        <f>Calculations!Q30</f>
        <v>0</v>
      </c>
      <c r="R52" s="19">
        <f>Calculations!U30</f>
        <v>28.97409442120134</v>
      </c>
      <c r="S52" s="19">
        <f>Calculations!R30</f>
        <v>3.4348051947800003E-2</v>
      </c>
      <c r="T52" s="19" t="s">
        <v>62</v>
      </c>
      <c r="U52" s="19" t="s">
        <v>68</v>
      </c>
      <c r="V52" s="19" t="s">
        <v>66</v>
      </c>
    </row>
    <row r="53" spans="2:22" x14ac:dyDescent="0.2">
      <c r="B53" s="18">
        <f>Calculations!A31</f>
        <v>1156</v>
      </c>
      <c r="C53" s="18" t="str">
        <f>Calculations!B31</f>
        <v>SHLAA 2013</v>
      </c>
      <c r="D53" s="18" t="str">
        <f>Calculations!C31</f>
        <v>Housing</v>
      </c>
      <c r="E53" s="19">
        <f>Calculations!D31</f>
        <v>3.6408221905010398</v>
      </c>
      <c r="F53" s="19">
        <f>Calculations!L31</f>
        <v>100</v>
      </c>
      <c r="G53" s="19">
        <f>Calculations!H31</f>
        <v>3.6408221905010398</v>
      </c>
      <c r="H53" s="19">
        <f>Calculations!K31</f>
        <v>0</v>
      </c>
      <c r="I53" s="19">
        <f>Calculations!G31</f>
        <v>0</v>
      </c>
      <c r="J53" s="19">
        <f>Calculations!J31</f>
        <v>0</v>
      </c>
      <c r="K53" s="19">
        <f>Calculations!F31</f>
        <v>0</v>
      </c>
      <c r="L53" s="19">
        <f>Calculations!I31</f>
        <v>0</v>
      </c>
      <c r="M53" s="19">
        <f>Calculations!E31</f>
        <v>0</v>
      </c>
      <c r="N53" s="19">
        <f>Calculations!S31</f>
        <v>3.3833275838183186</v>
      </c>
      <c r="O53" s="19">
        <f>Calculations!P31</f>
        <v>0.12318094144900001</v>
      </c>
      <c r="P53" s="19">
        <f>Calculations!T31</f>
        <v>4.9406808737683852</v>
      </c>
      <c r="Q53" s="19">
        <f>Calculations!Q31</f>
        <v>0.17988140561400001</v>
      </c>
      <c r="R53" s="19">
        <f>Calculations!U31</f>
        <v>10.483922458527735</v>
      </c>
      <c r="S53" s="19">
        <f>Calculations!R31</f>
        <v>0.38170097530499997</v>
      </c>
      <c r="T53" s="50" t="s">
        <v>62</v>
      </c>
      <c r="U53" s="49" t="s">
        <v>69</v>
      </c>
      <c r="V53" s="49" t="s">
        <v>60</v>
      </c>
    </row>
    <row r="54" spans="2:22" x14ac:dyDescent="0.2">
      <c r="B54" s="18">
        <f>Calculations!A32</f>
        <v>1160</v>
      </c>
      <c r="C54" s="18" t="str">
        <f>Calculations!B32</f>
        <v>ELR 2014</v>
      </c>
      <c r="D54" s="18" t="str">
        <f>Calculations!C32</f>
        <v>Employment</v>
      </c>
      <c r="E54" s="19">
        <f>Calculations!D32</f>
        <v>0.19843365557067899</v>
      </c>
      <c r="F54" s="19">
        <f>Calculations!L32</f>
        <v>100</v>
      </c>
      <c r="G54" s="19">
        <f>Calculations!H32</f>
        <v>0.19843365557067899</v>
      </c>
      <c r="H54" s="19">
        <f>Calculations!K32</f>
        <v>0</v>
      </c>
      <c r="I54" s="19">
        <f>Calculations!G32</f>
        <v>0</v>
      </c>
      <c r="J54" s="19">
        <f>Calculations!J32</f>
        <v>0</v>
      </c>
      <c r="K54" s="19">
        <f>Calculations!F32</f>
        <v>0</v>
      </c>
      <c r="L54" s="19">
        <f>Calculations!I32</f>
        <v>0</v>
      </c>
      <c r="M54" s="19">
        <f>Calculations!E32</f>
        <v>0</v>
      </c>
      <c r="N54" s="19">
        <f>Calculations!S32</f>
        <v>0</v>
      </c>
      <c r="O54" s="19">
        <f>Calculations!P32</f>
        <v>0</v>
      </c>
      <c r="P54" s="19">
        <f>Calculations!T32</f>
        <v>0</v>
      </c>
      <c r="Q54" s="19">
        <f>Calculations!Q32</f>
        <v>0</v>
      </c>
      <c r="R54" s="19">
        <f>Calculations!U32</f>
        <v>0</v>
      </c>
      <c r="S54" s="19">
        <f>Calculations!R32</f>
        <v>0</v>
      </c>
      <c r="T54" s="50" t="s">
        <v>63</v>
      </c>
      <c r="U54" s="51" t="s">
        <v>70</v>
      </c>
      <c r="V54" s="49" t="s">
        <v>64</v>
      </c>
    </row>
    <row r="55" spans="2:22" x14ac:dyDescent="0.2">
      <c r="B55" s="18">
        <f>Calculations!A33</f>
        <v>1161</v>
      </c>
      <c r="C55" s="18" t="str">
        <f>Calculations!B33</f>
        <v>ELR 2014</v>
      </c>
      <c r="D55" s="18" t="str">
        <f>Calculations!C33</f>
        <v>Employment</v>
      </c>
      <c r="E55" s="19">
        <f>Calculations!D33</f>
        <v>1.9688330549476E-2</v>
      </c>
      <c r="F55" s="19">
        <f>Calculations!L33</f>
        <v>100</v>
      </c>
      <c r="G55" s="19">
        <f>Calculations!H33</f>
        <v>1.9688330549476E-2</v>
      </c>
      <c r="H55" s="19">
        <f>Calculations!K33</f>
        <v>0</v>
      </c>
      <c r="I55" s="19">
        <f>Calculations!G33</f>
        <v>0</v>
      </c>
      <c r="J55" s="19">
        <f>Calculations!J33</f>
        <v>0</v>
      </c>
      <c r="K55" s="19">
        <f>Calculations!F33</f>
        <v>0</v>
      </c>
      <c r="L55" s="19">
        <f>Calculations!I33</f>
        <v>0</v>
      </c>
      <c r="M55" s="19">
        <f>Calculations!E33</f>
        <v>0</v>
      </c>
      <c r="N55" s="19">
        <f>Calculations!S33</f>
        <v>0</v>
      </c>
      <c r="O55" s="19">
        <f>Calculations!P33</f>
        <v>0</v>
      </c>
      <c r="P55" s="19">
        <f>Calculations!T33</f>
        <v>0</v>
      </c>
      <c r="Q55" s="19">
        <f>Calculations!Q33</f>
        <v>0</v>
      </c>
      <c r="R55" s="19">
        <f>Calculations!U33</f>
        <v>0</v>
      </c>
      <c r="S55" s="19">
        <f>Calculations!R33</f>
        <v>0</v>
      </c>
      <c r="T55" s="50" t="s">
        <v>63</v>
      </c>
      <c r="U55" s="51" t="s">
        <v>70</v>
      </c>
      <c r="V55" s="49" t="s">
        <v>64</v>
      </c>
    </row>
    <row r="56" spans="2:22" x14ac:dyDescent="0.2">
      <c r="B56" s="18">
        <f>Calculations!A34</f>
        <v>1191</v>
      </c>
      <c r="C56" s="18" t="str">
        <f>Calculations!B34</f>
        <v>SHLAA 2013</v>
      </c>
      <c r="D56" s="18" t="str">
        <f>Calculations!C34</f>
        <v>Housing</v>
      </c>
      <c r="E56" s="19">
        <f>Calculations!D34</f>
        <v>0.90223300182340704</v>
      </c>
      <c r="F56" s="19">
        <f>Calculations!L34</f>
        <v>100</v>
      </c>
      <c r="G56" s="19">
        <f>Calculations!H34</f>
        <v>0.90223300182340704</v>
      </c>
      <c r="H56" s="19">
        <f>Calculations!K34</f>
        <v>0</v>
      </c>
      <c r="I56" s="19">
        <f>Calculations!G34</f>
        <v>0</v>
      </c>
      <c r="J56" s="19">
        <f>Calculations!J34</f>
        <v>0</v>
      </c>
      <c r="K56" s="19">
        <f>Calculations!F34</f>
        <v>0</v>
      </c>
      <c r="L56" s="19">
        <f>Calculations!I34</f>
        <v>0</v>
      </c>
      <c r="M56" s="19">
        <f>Calculations!E34</f>
        <v>0</v>
      </c>
      <c r="N56" s="19">
        <f>Calculations!S34</f>
        <v>0</v>
      </c>
      <c r="O56" s="19">
        <f>Calculations!P34</f>
        <v>0</v>
      </c>
      <c r="P56" s="19">
        <f>Calculations!T34</f>
        <v>0</v>
      </c>
      <c r="Q56" s="19">
        <f>Calculations!Q34</f>
        <v>0</v>
      </c>
      <c r="R56" s="19">
        <f>Calculations!U34</f>
        <v>1.1397724628025476</v>
      </c>
      <c r="S56" s="19">
        <f>Calculations!R34</f>
        <v>1.0283403305100001E-2</v>
      </c>
      <c r="T56" s="50" t="s">
        <v>62</v>
      </c>
      <c r="U56" s="49" t="s">
        <v>69</v>
      </c>
      <c r="V56" s="49" t="s">
        <v>60</v>
      </c>
    </row>
    <row r="57" spans="2:22" x14ac:dyDescent="0.2">
      <c r="B57" s="18">
        <f>Calculations!A35</f>
        <v>1218</v>
      </c>
      <c r="C57" s="18" t="str">
        <f>Calculations!B35</f>
        <v>SHLAA 2013</v>
      </c>
      <c r="D57" s="18" t="str">
        <f>Calculations!C35</f>
        <v>Housing</v>
      </c>
      <c r="E57" s="19">
        <f>Calculations!D35</f>
        <v>0.94304008177551302</v>
      </c>
      <c r="F57" s="19">
        <f>Calculations!L35</f>
        <v>100</v>
      </c>
      <c r="G57" s="19">
        <f>Calculations!H35</f>
        <v>0.94304008177551302</v>
      </c>
      <c r="H57" s="19">
        <f>Calculations!K35</f>
        <v>0</v>
      </c>
      <c r="I57" s="19">
        <f>Calculations!G35</f>
        <v>0</v>
      </c>
      <c r="J57" s="19">
        <f>Calculations!J35</f>
        <v>0</v>
      </c>
      <c r="K57" s="19">
        <f>Calculations!F35</f>
        <v>0</v>
      </c>
      <c r="L57" s="19">
        <f>Calculations!I35</f>
        <v>0</v>
      </c>
      <c r="M57" s="19">
        <f>Calculations!E35</f>
        <v>0</v>
      </c>
      <c r="N57" s="19">
        <f>Calculations!S35</f>
        <v>0</v>
      </c>
      <c r="O57" s="19">
        <f>Calculations!P35</f>
        <v>0</v>
      </c>
      <c r="P57" s="19">
        <f>Calculations!T35</f>
        <v>0</v>
      </c>
      <c r="Q57" s="19">
        <f>Calculations!Q35</f>
        <v>0</v>
      </c>
      <c r="R57" s="19">
        <f>Calculations!U35</f>
        <v>4.6129319667830861</v>
      </c>
      <c r="S57" s="19">
        <f>Calculations!R35</f>
        <v>4.3501797391799997E-2</v>
      </c>
      <c r="T57" s="50" t="s">
        <v>62</v>
      </c>
      <c r="U57" s="49" t="s">
        <v>69</v>
      </c>
      <c r="V57" s="49" t="s">
        <v>60</v>
      </c>
    </row>
    <row r="58" spans="2:22" x14ac:dyDescent="0.2">
      <c r="B58" s="18">
        <f>Calculations!A36</f>
        <v>1247</v>
      </c>
      <c r="C58" s="18" t="str">
        <f>Calculations!B36</f>
        <v>SHLAA 2013</v>
      </c>
      <c r="D58" s="18" t="str">
        <f>Calculations!C36</f>
        <v>Housing</v>
      </c>
      <c r="E58" s="19">
        <f>Calculations!D36</f>
        <v>0.77237931152268902</v>
      </c>
      <c r="F58" s="19">
        <f>Calculations!L36</f>
        <v>100</v>
      </c>
      <c r="G58" s="19">
        <f>Calculations!H36</f>
        <v>0.77237931152268902</v>
      </c>
      <c r="H58" s="19">
        <f>Calculations!K36</f>
        <v>0</v>
      </c>
      <c r="I58" s="19">
        <f>Calculations!G36</f>
        <v>0</v>
      </c>
      <c r="J58" s="19">
        <f>Calculations!J36</f>
        <v>0</v>
      </c>
      <c r="K58" s="19">
        <f>Calculations!F36</f>
        <v>0</v>
      </c>
      <c r="L58" s="19">
        <f>Calculations!I36</f>
        <v>0</v>
      </c>
      <c r="M58" s="19">
        <f>Calculations!E36</f>
        <v>0</v>
      </c>
      <c r="N58" s="19">
        <f>Calculations!S36</f>
        <v>5.2517775867962797</v>
      </c>
      <c r="O58" s="19">
        <f>Calculations!P36</f>
        <v>4.0563643567599998E-2</v>
      </c>
      <c r="P58" s="19">
        <f>Calculations!T36</f>
        <v>0.25894013064088262</v>
      </c>
      <c r="Q58" s="19">
        <f>Calculations!Q36</f>
        <v>1.9999999983000005E-3</v>
      </c>
      <c r="R58" s="19">
        <f>Calculations!U36</f>
        <v>5.3280570431476546</v>
      </c>
      <c r="S58" s="19">
        <f>Calculations!R36</f>
        <v>4.1152810307399999E-2</v>
      </c>
      <c r="T58" s="50" t="s">
        <v>62</v>
      </c>
      <c r="U58" s="49" t="s">
        <v>69</v>
      </c>
      <c r="V58" s="49" t="s">
        <v>60</v>
      </c>
    </row>
    <row r="59" spans="2:22" x14ac:dyDescent="0.2">
      <c r="B59" s="18">
        <f>Calculations!A37</f>
        <v>1256</v>
      </c>
      <c r="C59" s="18" t="str">
        <f>Calculations!B37</f>
        <v>SHLAA 2013</v>
      </c>
      <c r="D59" s="18" t="str">
        <f>Calculations!C37</f>
        <v>Housing</v>
      </c>
      <c r="E59" s="19">
        <f>Calculations!D37</f>
        <v>0.126203274817767</v>
      </c>
      <c r="F59" s="19">
        <f>Calculations!L37</f>
        <v>100</v>
      </c>
      <c r="G59" s="19">
        <f>Calculations!H37</f>
        <v>0.126203274817767</v>
      </c>
      <c r="H59" s="19">
        <f>Calculations!K37</f>
        <v>0</v>
      </c>
      <c r="I59" s="19">
        <f>Calculations!G37</f>
        <v>0</v>
      </c>
      <c r="J59" s="19">
        <f>Calculations!J37</f>
        <v>0</v>
      </c>
      <c r="K59" s="19">
        <f>Calculations!F37</f>
        <v>0</v>
      </c>
      <c r="L59" s="19">
        <f>Calculations!I37</f>
        <v>0</v>
      </c>
      <c r="M59" s="19">
        <f>Calculations!E37</f>
        <v>0</v>
      </c>
      <c r="N59" s="19">
        <f>Calculations!S37</f>
        <v>0</v>
      </c>
      <c r="O59" s="19">
        <f>Calculations!P37</f>
        <v>0</v>
      </c>
      <c r="P59" s="19">
        <f>Calculations!T37</f>
        <v>0</v>
      </c>
      <c r="Q59" s="19">
        <f>Calculations!Q37</f>
        <v>0</v>
      </c>
      <c r="R59" s="19">
        <f>Calculations!U37</f>
        <v>0</v>
      </c>
      <c r="S59" s="19">
        <f>Calculations!R37</f>
        <v>0</v>
      </c>
      <c r="T59" s="50" t="s">
        <v>62</v>
      </c>
      <c r="U59" s="51" t="s">
        <v>70</v>
      </c>
      <c r="V59" s="49" t="s">
        <v>64</v>
      </c>
    </row>
    <row r="60" spans="2:22" x14ac:dyDescent="0.2">
      <c r="B60" s="18">
        <f>Calculations!A38</f>
        <v>1271</v>
      </c>
      <c r="C60" s="18" t="str">
        <f>Calculations!B38</f>
        <v>SHLAA 2013</v>
      </c>
      <c r="D60" s="18" t="str">
        <f>Calculations!C38</f>
        <v>Housing</v>
      </c>
      <c r="E60" s="19">
        <f>Calculations!D38</f>
        <v>0.28917072350501499</v>
      </c>
      <c r="F60" s="19">
        <f>Calculations!L38</f>
        <v>100</v>
      </c>
      <c r="G60" s="19">
        <f>Calculations!H38</f>
        <v>0.28917072350501499</v>
      </c>
      <c r="H60" s="19">
        <f>Calculations!K38</f>
        <v>0</v>
      </c>
      <c r="I60" s="19">
        <f>Calculations!G38</f>
        <v>0</v>
      </c>
      <c r="J60" s="19">
        <f>Calculations!J38</f>
        <v>0</v>
      </c>
      <c r="K60" s="19">
        <f>Calculations!F38</f>
        <v>0</v>
      </c>
      <c r="L60" s="19">
        <f>Calculations!I38</f>
        <v>0</v>
      </c>
      <c r="M60" s="19">
        <f>Calculations!E38</f>
        <v>0</v>
      </c>
      <c r="N60" s="19">
        <f>Calculations!S38</f>
        <v>0</v>
      </c>
      <c r="O60" s="19">
        <f>Calculations!P38</f>
        <v>0</v>
      </c>
      <c r="P60" s="19">
        <f>Calculations!T38</f>
        <v>0</v>
      </c>
      <c r="Q60" s="19">
        <f>Calculations!Q38</f>
        <v>0</v>
      </c>
      <c r="R60" s="19">
        <f>Calculations!U38</f>
        <v>3.7348179201179401</v>
      </c>
      <c r="S60" s="19">
        <f>Calculations!R38</f>
        <v>1.0800000001200001E-2</v>
      </c>
      <c r="T60" s="50" t="s">
        <v>62</v>
      </c>
      <c r="U60" s="49" t="s">
        <v>69</v>
      </c>
      <c r="V60" s="49" t="s">
        <v>60</v>
      </c>
    </row>
    <row r="61" spans="2:22" x14ac:dyDescent="0.2">
      <c r="B61" s="18">
        <f>Calculations!A39</f>
        <v>1288</v>
      </c>
      <c r="C61" s="18" t="str">
        <f>Calculations!B39</f>
        <v>SHLAA 2013</v>
      </c>
      <c r="D61" s="18" t="str">
        <f>Calculations!C39</f>
        <v>Housing</v>
      </c>
      <c r="E61" s="19">
        <f>Calculations!D39</f>
        <v>5.8261290000061999E-2</v>
      </c>
      <c r="F61" s="19">
        <f>Calculations!L39</f>
        <v>100</v>
      </c>
      <c r="G61" s="19">
        <f>Calculations!H39</f>
        <v>5.8261290000061999E-2</v>
      </c>
      <c r="H61" s="19">
        <f>Calculations!K39</f>
        <v>0</v>
      </c>
      <c r="I61" s="19">
        <f>Calculations!G39</f>
        <v>0</v>
      </c>
      <c r="J61" s="19">
        <f>Calculations!J39</f>
        <v>0</v>
      </c>
      <c r="K61" s="19">
        <f>Calculations!F39</f>
        <v>0</v>
      </c>
      <c r="L61" s="19">
        <f>Calculations!I39</f>
        <v>0</v>
      </c>
      <c r="M61" s="19">
        <f>Calculations!E39</f>
        <v>0</v>
      </c>
      <c r="N61" s="19">
        <f>Calculations!S39</f>
        <v>0</v>
      </c>
      <c r="O61" s="19">
        <f>Calculations!P39</f>
        <v>0</v>
      </c>
      <c r="P61" s="19">
        <f>Calculations!T39</f>
        <v>0</v>
      </c>
      <c r="Q61" s="19">
        <f>Calculations!Q39</f>
        <v>0</v>
      </c>
      <c r="R61" s="19">
        <f>Calculations!U39</f>
        <v>0</v>
      </c>
      <c r="S61" s="19">
        <f>Calculations!R39</f>
        <v>0</v>
      </c>
      <c r="T61" s="50" t="s">
        <v>62</v>
      </c>
      <c r="U61" s="51" t="s">
        <v>70</v>
      </c>
      <c r="V61" s="49" t="s">
        <v>64</v>
      </c>
    </row>
    <row r="62" spans="2:22" x14ac:dyDescent="0.2">
      <c r="B62" s="18">
        <f>Calculations!A40</f>
        <v>1290</v>
      </c>
      <c r="C62" s="18" t="str">
        <f>Calculations!B40</f>
        <v>SHLAA 2013</v>
      </c>
      <c r="D62" s="18" t="str">
        <f>Calculations!C40</f>
        <v>Housing</v>
      </c>
      <c r="E62" s="19">
        <f>Calculations!D40</f>
        <v>0.13816677252405801</v>
      </c>
      <c r="F62" s="19">
        <f>Calculations!L40</f>
        <v>100</v>
      </c>
      <c r="G62" s="19">
        <f>Calculations!H40</f>
        <v>0.13816677252405801</v>
      </c>
      <c r="H62" s="19">
        <f>Calculations!K40</f>
        <v>0</v>
      </c>
      <c r="I62" s="19">
        <f>Calculations!G40</f>
        <v>0</v>
      </c>
      <c r="J62" s="19">
        <f>Calculations!J40</f>
        <v>0</v>
      </c>
      <c r="K62" s="19">
        <f>Calculations!F40</f>
        <v>0</v>
      </c>
      <c r="L62" s="19">
        <f>Calculations!I40</f>
        <v>0</v>
      </c>
      <c r="M62" s="19">
        <f>Calculations!E40</f>
        <v>0</v>
      </c>
      <c r="N62" s="19">
        <f>Calculations!S40</f>
        <v>8.7860775816314615E-3</v>
      </c>
      <c r="O62" s="19">
        <f>Calculations!P40</f>
        <v>1.2139439826E-5</v>
      </c>
      <c r="P62" s="19">
        <f>Calculations!T40</f>
        <v>0.29316780994755431</v>
      </c>
      <c r="Q62" s="19">
        <f>Calculations!Q40</f>
        <v>4.0506050108400003E-4</v>
      </c>
      <c r="R62" s="19">
        <f>Calculations!U40</f>
        <v>2.0154751687531216</v>
      </c>
      <c r="S62" s="19">
        <f>Calculations!R40</f>
        <v>2.7847169916899997E-3</v>
      </c>
      <c r="T62" s="50" t="s">
        <v>62</v>
      </c>
      <c r="U62" s="49" t="s">
        <v>69</v>
      </c>
      <c r="V62" s="49" t="s">
        <v>60</v>
      </c>
    </row>
    <row r="63" spans="2:22" x14ac:dyDescent="0.2">
      <c r="B63" s="18">
        <f>Calculations!A41</f>
        <v>1294</v>
      </c>
      <c r="C63" s="18" t="str">
        <f>Calculations!B41</f>
        <v>SHLAA 2013</v>
      </c>
      <c r="D63" s="18" t="str">
        <f>Calculations!C41</f>
        <v>Housing</v>
      </c>
      <c r="E63" s="19">
        <f>Calculations!D41</f>
        <v>0.49489364571942801</v>
      </c>
      <c r="F63" s="19">
        <f>Calculations!L41</f>
        <v>100</v>
      </c>
      <c r="G63" s="19">
        <f>Calculations!H41</f>
        <v>0.49489364571942801</v>
      </c>
      <c r="H63" s="19">
        <f>Calculations!K41</f>
        <v>0</v>
      </c>
      <c r="I63" s="19">
        <f>Calculations!G41</f>
        <v>0</v>
      </c>
      <c r="J63" s="19">
        <f>Calculations!J41</f>
        <v>0</v>
      </c>
      <c r="K63" s="19">
        <f>Calculations!F41</f>
        <v>0</v>
      </c>
      <c r="L63" s="19">
        <f>Calculations!I41</f>
        <v>0</v>
      </c>
      <c r="M63" s="19">
        <f>Calculations!E41</f>
        <v>0</v>
      </c>
      <c r="N63" s="19">
        <f>Calculations!S41</f>
        <v>0</v>
      </c>
      <c r="O63" s="19">
        <f>Calculations!P41</f>
        <v>0</v>
      </c>
      <c r="P63" s="19">
        <f>Calculations!T41</f>
        <v>0</v>
      </c>
      <c r="Q63" s="19">
        <f>Calculations!Q41</f>
        <v>0</v>
      </c>
      <c r="R63" s="19">
        <f>Calculations!U41</f>
        <v>0</v>
      </c>
      <c r="S63" s="19">
        <f>Calculations!R41</f>
        <v>0</v>
      </c>
      <c r="T63" s="50" t="s">
        <v>62</v>
      </c>
      <c r="U63" s="51" t="s">
        <v>70</v>
      </c>
      <c r="V63" s="49" t="s">
        <v>64</v>
      </c>
    </row>
    <row r="64" spans="2:22" x14ac:dyDescent="0.2">
      <c r="B64" s="18">
        <f>Calculations!A42</f>
        <v>1300</v>
      </c>
      <c r="C64" s="18" t="str">
        <f>Calculations!B42</f>
        <v>SHLAA 2013</v>
      </c>
      <c r="D64" s="18" t="str">
        <f>Calculations!C42</f>
        <v>Housing</v>
      </c>
      <c r="E64" s="19">
        <f>Calculations!D42</f>
        <v>0.46459056853665098</v>
      </c>
      <c r="F64" s="19">
        <f>Calculations!L42</f>
        <v>100</v>
      </c>
      <c r="G64" s="19">
        <f>Calculations!H42</f>
        <v>0.46459056853665098</v>
      </c>
      <c r="H64" s="19">
        <f>Calculations!K42</f>
        <v>0</v>
      </c>
      <c r="I64" s="19">
        <f>Calculations!G42</f>
        <v>0</v>
      </c>
      <c r="J64" s="19">
        <f>Calculations!J42</f>
        <v>0</v>
      </c>
      <c r="K64" s="19">
        <f>Calculations!F42</f>
        <v>0</v>
      </c>
      <c r="L64" s="19">
        <f>Calculations!I42</f>
        <v>0</v>
      </c>
      <c r="M64" s="19">
        <f>Calculations!E42</f>
        <v>0</v>
      </c>
      <c r="N64" s="19">
        <f>Calculations!S42</f>
        <v>2.2175158708343989</v>
      </c>
      <c r="O64" s="19">
        <f>Calculations!P42</f>
        <v>1.03023695917E-2</v>
      </c>
      <c r="P64" s="19">
        <f>Calculations!T42</f>
        <v>3.6019399812632775</v>
      </c>
      <c r="Q64" s="19">
        <f>Calculations!Q42</f>
        <v>1.6734273437299999E-2</v>
      </c>
      <c r="R64" s="19">
        <f>Calculations!U42</f>
        <v>12.950670136140193</v>
      </c>
      <c r="S64" s="19">
        <f>Calculations!R42</f>
        <v>6.01675920148E-2</v>
      </c>
      <c r="T64" s="50" t="s">
        <v>62</v>
      </c>
      <c r="U64" s="49" t="s">
        <v>69</v>
      </c>
      <c r="V64" s="49" t="s">
        <v>60</v>
      </c>
    </row>
    <row r="65" spans="2:22" x14ac:dyDescent="0.2">
      <c r="B65" s="18">
        <f>Calculations!A43</f>
        <v>1302</v>
      </c>
      <c r="C65" s="18" t="str">
        <f>Calculations!B43</f>
        <v>SHLAA 2013</v>
      </c>
      <c r="D65" s="18" t="str">
        <f>Calculations!C43</f>
        <v>Housing</v>
      </c>
      <c r="E65" s="19">
        <f>Calculations!D43</f>
        <v>0.17501015891695099</v>
      </c>
      <c r="F65" s="19">
        <f>Calculations!L43</f>
        <v>100</v>
      </c>
      <c r="G65" s="19">
        <f>Calculations!H43</f>
        <v>0.17501015891695099</v>
      </c>
      <c r="H65" s="19">
        <f>Calculations!K43</f>
        <v>0</v>
      </c>
      <c r="I65" s="19">
        <f>Calculations!G43</f>
        <v>0</v>
      </c>
      <c r="J65" s="19">
        <f>Calculations!J43</f>
        <v>0</v>
      </c>
      <c r="K65" s="19">
        <f>Calculations!F43</f>
        <v>0</v>
      </c>
      <c r="L65" s="19">
        <f>Calculations!I43</f>
        <v>0</v>
      </c>
      <c r="M65" s="19">
        <f>Calculations!E43</f>
        <v>0</v>
      </c>
      <c r="N65" s="19">
        <f>Calculations!S43</f>
        <v>0</v>
      </c>
      <c r="O65" s="19">
        <f>Calculations!P43</f>
        <v>0</v>
      </c>
      <c r="P65" s="19">
        <f>Calculations!T43</f>
        <v>0</v>
      </c>
      <c r="Q65" s="19">
        <f>Calculations!Q43</f>
        <v>0</v>
      </c>
      <c r="R65" s="19">
        <f>Calculations!U43</f>
        <v>0</v>
      </c>
      <c r="S65" s="19">
        <f>Calculations!R43</f>
        <v>0</v>
      </c>
      <c r="T65" s="50" t="s">
        <v>62</v>
      </c>
      <c r="U65" s="51" t="s">
        <v>70</v>
      </c>
      <c r="V65" s="49" t="s">
        <v>64</v>
      </c>
    </row>
    <row r="66" spans="2:22" x14ac:dyDescent="0.2">
      <c r="B66" s="18">
        <f>Calculations!A44</f>
        <v>1313</v>
      </c>
      <c r="C66" s="18" t="str">
        <f>Calculations!B44</f>
        <v>ELR 2014, SHLAA 2013</v>
      </c>
      <c r="D66" s="18" t="str">
        <f>Calculations!C44</f>
        <v>Mixed Use</v>
      </c>
      <c r="E66" s="19">
        <f>Calculations!D44</f>
        <v>2.0782578848612099</v>
      </c>
      <c r="F66" s="19">
        <f>Calculations!L44</f>
        <v>100</v>
      </c>
      <c r="G66" s="19">
        <f>Calculations!H44</f>
        <v>2.0782578848612099</v>
      </c>
      <c r="H66" s="19">
        <f>Calculations!K44</f>
        <v>0</v>
      </c>
      <c r="I66" s="19">
        <f>Calculations!G44</f>
        <v>0</v>
      </c>
      <c r="J66" s="19">
        <f>Calculations!J44</f>
        <v>0</v>
      </c>
      <c r="K66" s="19">
        <f>Calculations!F44</f>
        <v>0</v>
      </c>
      <c r="L66" s="19">
        <f>Calculations!I44</f>
        <v>0</v>
      </c>
      <c r="M66" s="19">
        <f>Calculations!E44</f>
        <v>0</v>
      </c>
      <c r="N66" s="19">
        <f>Calculations!S44</f>
        <v>0</v>
      </c>
      <c r="O66" s="19">
        <f>Calculations!P44</f>
        <v>0</v>
      </c>
      <c r="P66" s="19">
        <f>Calculations!T44</f>
        <v>0.20540694772271176</v>
      </c>
      <c r="Q66" s="19">
        <f>Calculations!Q44</f>
        <v>4.2688860871000003E-3</v>
      </c>
      <c r="R66" s="19">
        <f>Calculations!U44</f>
        <v>1.0837777600302081</v>
      </c>
      <c r="S66" s="19">
        <f>Calculations!R44</f>
        <v>2.25236967522E-2</v>
      </c>
      <c r="T66" s="50" t="s">
        <v>62</v>
      </c>
      <c r="U66" s="49" t="s">
        <v>69</v>
      </c>
      <c r="V66" s="49" t="s">
        <v>60</v>
      </c>
    </row>
    <row r="67" spans="2:22" x14ac:dyDescent="0.2">
      <c r="B67" s="18">
        <f>Calculations!A45</f>
        <v>1316</v>
      </c>
      <c r="C67" s="18" t="str">
        <f>Calculations!B45</f>
        <v>SHLAA 2013</v>
      </c>
      <c r="D67" s="18" t="str">
        <f>Calculations!C45</f>
        <v>Housing</v>
      </c>
      <c r="E67" s="19">
        <f>Calculations!D45</f>
        <v>7.8138648632548005E-2</v>
      </c>
      <c r="F67" s="19">
        <f>Calculations!L45</f>
        <v>100</v>
      </c>
      <c r="G67" s="19">
        <f>Calculations!H45</f>
        <v>7.8138648632548005E-2</v>
      </c>
      <c r="H67" s="19">
        <f>Calculations!K45</f>
        <v>0</v>
      </c>
      <c r="I67" s="19">
        <f>Calculations!G45</f>
        <v>0</v>
      </c>
      <c r="J67" s="19">
        <f>Calculations!J45</f>
        <v>0</v>
      </c>
      <c r="K67" s="19">
        <f>Calculations!F45</f>
        <v>0</v>
      </c>
      <c r="L67" s="19">
        <f>Calculations!I45</f>
        <v>0</v>
      </c>
      <c r="M67" s="19">
        <f>Calculations!E45</f>
        <v>0</v>
      </c>
      <c r="N67" s="19">
        <f>Calculations!S45</f>
        <v>0</v>
      </c>
      <c r="O67" s="19">
        <f>Calculations!P45</f>
        <v>0</v>
      </c>
      <c r="P67" s="19">
        <f>Calculations!T45</f>
        <v>0.56113108544900403</v>
      </c>
      <c r="Q67" s="19">
        <f>Calculations!Q45</f>
        <v>4.3846024722699999E-4</v>
      </c>
      <c r="R67" s="19">
        <f>Calculations!U45</f>
        <v>0.28971604358499653</v>
      </c>
      <c r="S67" s="19">
        <f>Calculations!R45</f>
        <v>2.2638020132900006E-4</v>
      </c>
      <c r="T67" s="50" t="s">
        <v>62</v>
      </c>
      <c r="U67" s="49" t="s">
        <v>69</v>
      </c>
      <c r="V67" s="49" t="s">
        <v>60</v>
      </c>
    </row>
    <row r="68" spans="2:22" x14ac:dyDescent="0.2">
      <c r="B68" s="18">
        <f>Calculations!A46</f>
        <v>1323</v>
      </c>
      <c r="C68" s="18" t="str">
        <f>Calculations!B46</f>
        <v>SHLAA 2013</v>
      </c>
      <c r="D68" s="18" t="str">
        <f>Calculations!C46</f>
        <v>Mixed Use</v>
      </c>
      <c r="E68" s="19">
        <f>Calculations!D46</f>
        <v>0.34063920845194101</v>
      </c>
      <c r="F68" s="19">
        <f>Calculations!L46</f>
        <v>100</v>
      </c>
      <c r="G68" s="19">
        <f>Calculations!H46</f>
        <v>0.34063920845194101</v>
      </c>
      <c r="H68" s="19">
        <f>Calculations!K46</f>
        <v>0</v>
      </c>
      <c r="I68" s="19">
        <f>Calculations!G46</f>
        <v>0</v>
      </c>
      <c r="J68" s="19">
        <f>Calculations!J46</f>
        <v>0</v>
      </c>
      <c r="K68" s="19">
        <f>Calculations!F46</f>
        <v>0</v>
      </c>
      <c r="L68" s="19">
        <f>Calculations!I46</f>
        <v>0</v>
      </c>
      <c r="M68" s="19">
        <f>Calculations!E46</f>
        <v>0</v>
      </c>
      <c r="N68" s="19">
        <f>Calculations!S46</f>
        <v>0</v>
      </c>
      <c r="O68" s="19">
        <f>Calculations!P46</f>
        <v>0</v>
      </c>
      <c r="P68" s="19">
        <f>Calculations!T46</f>
        <v>0</v>
      </c>
      <c r="Q68" s="19">
        <f>Calculations!Q46</f>
        <v>0</v>
      </c>
      <c r="R68" s="19">
        <f>Calculations!U46</f>
        <v>0</v>
      </c>
      <c r="S68" s="19">
        <f>Calculations!R46</f>
        <v>0</v>
      </c>
      <c r="T68" s="50" t="s">
        <v>62</v>
      </c>
      <c r="U68" s="51" t="s">
        <v>70</v>
      </c>
      <c r="V68" s="49" t="s">
        <v>64</v>
      </c>
    </row>
    <row r="69" spans="2:22" x14ac:dyDescent="0.2">
      <c r="B69" s="18">
        <f>Calculations!A47</f>
        <v>1325</v>
      </c>
      <c r="C69" s="18" t="str">
        <f>Calculations!B47</f>
        <v>SHLAA 2013</v>
      </c>
      <c r="D69" s="18" t="str">
        <f>Calculations!C47</f>
        <v>Housing</v>
      </c>
      <c r="E69" s="19">
        <f>Calculations!D47</f>
        <v>8.3904413851212001E-2</v>
      </c>
      <c r="F69" s="19">
        <f>Calculations!L47</f>
        <v>100</v>
      </c>
      <c r="G69" s="19">
        <f>Calculations!H47</f>
        <v>8.3904413851212001E-2</v>
      </c>
      <c r="H69" s="19">
        <f>Calculations!K47</f>
        <v>0</v>
      </c>
      <c r="I69" s="19">
        <f>Calculations!G47</f>
        <v>0</v>
      </c>
      <c r="J69" s="19">
        <f>Calculations!J47</f>
        <v>0</v>
      </c>
      <c r="K69" s="19">
        <f>Calculations!F47</f>
        <v>0</v>
      </c>
      <c r="L69" s="19">
        <f>Calculations!I47</f>
        <v>0</v>
      </c>
      <c r="M69" s="19">
        <f>Calculations!E47</f>
        <v>0</v>
      </c>
      <c r="N69" s="19">
        <f>Calculations!S47</f>
        <v>0</v>
      </c>
      <c r="O69" s="19">
        <f>Calculations!P47</f>
        <v>0</v>
      </c>
      <c r="P69" s="19">
        <f>Calculations!T47</f>
        <v>0</v>
      </c>
      <c r="Q69" s="19">
        <f>Calculations!Q47</f>
        <v>0</v>
      </c>
      <c r="R69" s="19">
        <f>Calculations!U47</f>
        <v>0</v>
      </c>
      <c r="S69" s="19">
        <f>Calculations!R47</f>
        <v>0</v>
      </c>
      <c r="T69" s="50" t="s">
        <v>62</v>
      </c>
      <c r="U69" s="51" t="s">
        <v>70</v>
      </c>
      <c r="V69" s="49" t="s">
        <v>64</v>
      </c>
    </row>
    <row r="70" spans="2:22" x14ac:dyDescent="0.2">
      <c r="B70" s="18">
        <f>Calculations!A48</f>
        <v>1328</v>
      </c>
      <c r="C70" s="18" t="str">
        <f>Calculations!B48</f>
        <v>ELR 2014</v>
      </c>
      <c r="D70" s="18" t="str">
        <f>Calculations!C48</f>
        <v>Employment</v>
      </c>
      <c r="E70" s="19">
        <f>Calculations!D48</f>
        <v>0.55085954050486197</v>
      </c>
      <c r="F70" s="19">
        <f>Calculations!L48</f>
        <v>100</v>
      </c>
      <c r="G70" s="19">
        <f>Calculations!H48</f>
        <v>0.55085954050486197</v>
      </c>
      <c r="H70" s="19">
        <f>Calculations!K48</f>
        <v>0</v>
      </c>
      <c r="I70" s="19">
        <f>Calculations!G48</f>
        <v>0</v>
      </c>
      <c r="J70" s="19">
        <f>Calculations!J48</f>
        <v>0</v>
      </c>
      <c r="K70" s="19">
        <f>Calculations!F48</f>
        <v>0</v>
      </c>
      <c r="L70" s="19">
        <f>Calculations!I48</f>
        <v>0</v>
      </c>
      <c r="M70" s="19">
        <f>Calculations!E48</f>
        <v>0</v>
      </c>
      <c r="N70" s="19">
        <f>Calculations!S48</f>
        <v>0</v>
      </c>
      <c r="O70" s="19">
        <f>Calculations!P48</f>
        <v>0</v>
      </c>
      <c r="P70" s="19">
        <f>Calculations!T48</f>
        <v>0</v>
      </c>
      <c r="Q70" s="19">
        <f>Calculations!Q48</f>
        <v>0</v>
      </c>
      <c r="R70" s="19">
        <f>Calculations!U48</f>
        <v>0.31546169307830341</v>
      </c>
      <c r="S70" s="19">
        <f>Calculations!R48</f>
        <v>1.7377508329599999E-3</v>
      </c>
      <c r="T70" s="50" t="s">
        <v>63</v>
      </c>
      <c r="U70" s="49" t="s">
        <v>69</v>
      </c>
      <c r="V70" s="49" t="s">
        <v>60</v>
      </c>
    </row>
    <row r="71" spans="2:22" x14ac:dyDescent="0.2">
      <c r="B71" s="18">
        <f>Calculations!A49</f>
        <v>1331</v>
      </c>
      <c r="C71" s="18" t="str">
        <f>Calculations!B49</f>
        <v>ELR 2014</v>
      </c>
      <c r="D71" s="18" t="str">
        <f>Calculations!C49</f>
        <v>Mixed Use</v>
      </c>
      <c r="E71" s="19">
        <f>Calculations!D49</f>
        <v>0.89924723101327098</v>
      </c>
      <c r="F71" s="19">
        <f>Calculations!L49</f>
        <v>100</v>
      </c>
      <c r="G71" s="19">
        <f>Calculations!H49</f>
        <v>0.89924723101327098</v>
      </c>
      <c r="H71" s="19">
        <f>Calculations!K49</f>
        <v>0</v>
      </c>
      <c r="I71" s="19">
        <f>Calculations!G49</f>
        <v>0</v>
      </c>
      <c r="J71" s="19">
        <f>Calculations!J49</f>
        <v>0</v>
      </c>
      <c r="K71" s="19">
        <f>Calculations!F49</f>
        <v>0</v>
      </c>
      <c r="L71" s="19">
        <f>Calculations!I49</f>
        <v>0</v>
      </c>
      <c r="M71" s="19">
        <f>Calculations!E49</f>
        <v>0</v>
      </c>
      <c r="N71" s="19">
        <f>Calculations!S49</f>
        <v>0</v>
      </c>
      <c r="O71" s="19">
        <f>Calculations!P49</f>
        <v>0</v>
      </c>
      <c r="P71" s="19">
        <f>Calculations!T49</f>
        <v>5.1777535870235964E-4</v>
      </c>
      <c r="Q71" s="19">
        <f>Calculations!Q49</f>
        <v>4.656080576E-6</v>
      </c>
      <c r="R71" s="19">
        <f>Calculations!U49</f>
        <v>14.667147745876964</v>
      </c>
      <c r="S71" s="19">
        <f>Calculations!R49</f>
        <v>0.13189391997342398</v>
      </c>
      <c r="T71" s="50" t="s">
        <v>63</v>
      </c>
      <c r="U71" s="49" t="s">
        <v>69</v>
      </c>
      <c r="V71" s="49" t="s">
        <v>60</v>
      </c>
    </row>
    <row r="72" spans="2:22" x14ac:dyDescent="0.2">
      <c r="B72" s="18">
        <f>Calculations!A50</f>
        <v>1364</v>
      </c>
      <c r="C72" s="18" t="str">
        <f>Calculations!B50</f>
        <v>SHLAA 2013</v>
      </c>
      <c r="D72" s="18" t="str">
        <f>Calculations!C50</f>
        <v>Housing</v>
      </c>
      <c r="E72" s="19">
        <f>Calculations!D50</f>
        <v>9.0990462989347001E-2</v>
      </c>
      <c r="F72" s="19">
        <f>Calculations!L50</f>
        <v>100</v>
      </c>
      <c r="G72" s="19">
        <f>Calculations!H50</f>
        <v>9.0990462989347001E-2</v>
      </c>
      <c r="H72" s="19">
        <f>Calculations!K50</f>
        <v>0</v>
      </c>
      <c r="I72" s="19">
        <f>Calculations!G50</f>
        <v>0</v>
      </c>
      <c r="J72" s="19">
        <f>Calculations!J50</f>
        <v>0</v>
      </c>
      <c r="K72" s="19">
        <f>Calculations!F50</f>
        <v>0</v>
      </c>
      <c r="L72" s="19">
        <f>Calculations!I50</f>
        <v>0</v>
      </c>
      <c r="M72" s="19">
        <f>Calculations!E50</f>
        <v>0</v>
      </c>
      <c r="N72" s="19">
        <f>Calculations!S50</f>
        <v>0</v>
      </c>
      <c r="O72" s="19">
        <f>Calculations!P50</f>
        <v>0</v>
      </c>
      <c r="P72" s="19">
        <f>Calculations!T50</f>
        <v>0</v>
      </c>
      <c r="Q72" s="19">
        <f>Calculations!Q50</f>
        <v>0</v>
      </c>
      <c r="R72" s="19">
        <f>Calculations!U50</f>
        <v>1.0884494793250503</v>
      </c>
      <c r="S72" s="19">
        <f>Calculations!R50</f>
        <v>9.9038522064300006E-4</v>
      </c>
      <c r="T72" s="50" t="s">
        <v>62</v>
      </c>
      <c r="U72" s="49" t="s">
        <v>69</v>
      </c>
      <c r="V72" s="49" t="s">
        <v>60</v>
      </c>
    </row>
    <row r="73" spans="2:22" x14ac:dyDescent="0.2">
      <c r="B73" s="18">
        <f>Calculations!A51</f>
        <v>1374</v>
      </c>
      <c r="C73" s="18" t="str">
        <f>Calculations!B51</f>
        <v>ELR 2014, SHLAA 2013</v>
      </c>
      <c r="D73" s="18" t="str">
        <f>Calculations!C51</f>
        <v>Mixed Use</v>
      </c>
      <c r="E73" s="19">
        <f>Calculations!D51</f>
        <v>2.5662030616703899</v>
      </c>
      <c r="F73" s="19">
        <f>Calculations!L51</f>
        <v>100</v>
      </c>
      <c r="G73" s="19">
        <f>Calculations!H51</f>
        <v>2.5662030616703899</v>
      </c>
      <c r="H73" s="19">
        <f>Calculations!K51</f>
        <v>0</v>
      </c>
      <c r="I73" s="19">
        <f>Calculations!G51</f>
        <v>0</v>
      </c>
      <c r="J73" s="19">
        <f>Calculations!J51</f>
        <v>0</v>
      </c>
      <c r="K73" s="19">
        <f>Calculations!F51</f>
        <v>0</v>
      </c>
      <c r="L73" s="19">
        <f>Calculations!I51</f>
        <v>0</v>
      </c>
      <c r="M73" s="19">
        <f>Calculations!E51</f>
        <v>0</v>
      </c>
      <c r="N73" s="19">
        <f>Calculations!S51</f>
        <v>0</v>
      </c>
      <c r="O73" s="19">
        <f>Calculations!P51</f>
        <v>0</v>
      </c>
      <c r="P73" s="19">
        <f>Calculations!T51</f>
        <v>6.3719378957315956E-2</v>
      </c>
      <c r="Q73" s="19">
        <f>Calculations!Q51</f>
        <v>1.6351686536800001E-3</v>
      </c>
      <c r="R73" s="19">
        <f>Calculations!U51</f>
        <v>2.045958008967713</v>
      </c>
      <c r="S73" s="19">
        <f>Calculations!R51</f>
        <v>5.2503437066620001E-2</v>
      </c>
      <c r="T73" s="50" t="s">
        <v>62</v>
      </c>
      <c r="U73" s="49" t="s">
        <v>69</v>
      </c>
      <c r="V73" s="49" t="s">
        <v>60</v>
      </c>
    </row>
    <row r="74" spans="2:22" x14ac:dyDescent="0.2">
      <c r="B74" s="18">
        <f>Calculations!A52</f>
        <v>1384</v>
      </c>
      <c r="C74" s="18" t="str">
        <f>Calculations!B52</f>
        <v>ELR 2014</v>
      </c>
      <c r="D74" s="18" t="str">
        <f>Calculations!C52</f>
        <v>Employment</v>
      </c>
      <c r="E74" s="19">
        <f>Calculations!D52</f>
        <v>0.67903743128424499</v>
      </c>
      <c r="F74" s="19">
        <f>Calculations!L52</f>
        <v>100</v>
      </c>
      <c r="G74" s="19">
        <f>Calculations!H52</f>
        <v>0.67903743128424499</v>
      </c>
      <c r="H74" s="19">
        <f>Calculations!K52</f>
        <v>0</v>
      </c>
      <c r="I74" s="19">
        <f>Calculations!G52</f>
        <v>0</v>
      </c>
      <c r="J74" s="19">
        <f>Calculations!J52</f>
        <v>0</v>
      </c>
      <c r="K74" s="19">
        <f>Calculations!F52</f>
        <v>0</v>
      </c>
      <c r="L74" s="19">
        <f>Calculations!I52</f>
        <v>0</v>
      </c>
      <c r="M74" s="19">
        <f>Calculations!E52</f>
        <v>0</v>
      </c>
      <c r="N74" s="19">
        <f>Calculations!S52</f>
        <v>20.593157107485723</v>
      </c>
      <c r="O74" s="19">
        <f>Calculations!P52</f>
        <v>0.13983524504299999</v>
      </c>
      <c r="P74" s="19">
        <f>Calculations!T52</f>
        <v>6.6570049246781213</v>
      </c>
      <c r="Q74" s="19">
        <f>Calculations!Q52</f>
        <v>4.5203555241000004E-2</v>
      </c>
      <c r="R74" s="19">
        <f>Calculations!U52</f>
        <v>6.5505487418970274</v>
      </c>
      <c r="S74" s="19">
        <f>Calculations!R52</f>
        <v>4.4480677912E-2</v>
      </c>
      <c r="T74" s="50" t="s">
        <v>63</v>
      </c>
      <c r="U74" s="49" t="s">
        <v>69</v>
      </c>
      <c r="V74" s="49" t="s">
        <v>60</v>
      </c>
    </row>
    <row r="75" spans="2:22" x14ac:dyDescent="0.2">
      <c r="B75" s="18">
        <f>Calculations!A53</f>
        <v>1385</v>
      </c>
      <c r="C75" s="18" t="str">
        <f>Calculations!B53</f>
        <v>SHLAA 2013</v>
      </c>
      <c r="D75" s="18" t="str">
        <f>Calculations!C53</f>
        <v>Housing</v>
      </c>
      <c r="E75" s="19">
        <f>Calculations!D53</f>
        <v>0.170327457824928</v>
      </c>
      <c r="F75" s="19">
        <f>Calculations!L53</f>
        <v>100</v>
      </c>
      <c r="G75" s="19">
        <f>Calculations!H53</f>
        <v>0.170327457824928</v>
      </c>
      <c r="H75" s="19">
        <f>Calculations!K53</f>
        <v>0</v>
      </c>
      <c r="I75" s="19">
        <f>Calculations!G53</f>
        <v>0</v>
      </c>
      <c r="J75" s="19">
        <f>Calculations!J53</f>
        <v>0</v>
      </c>
      <c r="K75" s="19">
        <f>Calculations!F53</f>
        <v>0</v>
      </c>
      <c r="L75" s="19">
        <f>Calculations!I53</f>
        <v>0</v>
      </c>
      <c r="M75" s="19">
        <f>Calculations!E53</f>
        <v>0</v>
      </c>
      <c r="N75" s="19">
        <f>Calculations!S53</f>
        <v>0</v>
      </c>
      <c r="O75" s="19">
        <f>Calculations!P53</f>
        <v>0</v>
      </c>
      <c r="P75" s="19">
        <f>Calculations!T53</f>
        <v>0</v>
      </c>
      <c r="Q75" s="19">
        <f>Calculations!Q53</f>
        <v>0</v>
      </c>
      <c r="R75" s="19">
        <f>Calculations!U53</f>
        <v>1.61302887357948</v>
      </c>
      <c r="S75" s="19">
        <f>Calculations!R53</f>
        <v>2.7474310743499999E-3</v>
      </c>
      <c r="T75" s="50" t="s">
        <v>62</v>
      </c>
      <c r="U75" s="49" t="s">
        <v>69</v>
      </c>
      <c r="V75" s="49" t="s">
        <v>60</v>
      </c>
    </row>
    <row r="76" spans="2:22" x14ac:dyDescent="0.2">
      <c r="B76" s="18">
        <f>Calculations!A54</f>
        <v>1392</v>
      </c>
      <c r="C76" s="18" t="str">
        <f>Calculations!B54</f>
        <v>SHLAA 2013</v>
      </c>
      <c r="D76" s="18" t="str">
        <f>Calculations!C54</f>
        <v>Housing</v>
      </c>
      <c r="E76" s="19">
        <f>Calculations!D54</f>
        <v>0.15842499637961299</v>
      </c>
      <c r="F76" s="19">
        <f>Calculations!L54</f>
        <v>100</v>
      </c>
      <c r="G76" s="19">
        <f>Calculations!H54</f>
        <v>0.15842499637961299</v>
      </c>
      <c r="H76" s="19">
        <f>Calculations!K54</f>
        <v>0</v>
      </c>
      <c r="I76" s="19">
        <f>Calculations!G54</f>
        <v>0</v>
      </c>
      <c r="J76" s="19">
        <f>Calculations!J54</f>
        <v>0</v>
      </c>
      <c r="K76" s="19">
        <f>Calculations!F54</f>
        <v>0</v>
      </c>
      <c r="L76" s="19">
        <f>Calculations!I54</f>
        <v>0</v>
      </c>
      <c r="M76" s="19">
        <f>Calculations!E54</f>
        <v>0</v>
      </c>
      <c r="N76" s="19">
        <f>Calculations!S54</f>
        <v>0</v>
      </c>
      <c r="O76" s="19">
        <f>Calculations!P54</f>
        <v>0</v>
      </c>
      <c r="P76" s="19">
        <f>Calculations!T54</f>
        <v>0</v>
      </c>
      <c r="Q76" s="19">
        <f>Calculations!Q54</f>
        <v>0</v>
      </c>
      <c r="R76" s="19">
        <f>Calculations!U54</f>
        <v>0.20852630772508085</v>
      </c>
      <c r="S76" s="19">
        <f>Calculations!R54</f>
        <v>3.3035779546399999E-4</v>
      </c>
      <c r="T76" s="50" t="s">
        <v>62</v>
      </c>
      <c r="U76" s="49" t="s">
        <v>69</v>
      </c>
      <c r="V76" s="49" t="s">
        <v>60</v>
      </c>
    </row>
    <row r="77" spans="2:22" x14ac:dyDescent="0.2">
      <c r="B77" s="18">
        <f>Calculations!A55</f>
        <v>1396</v>
      </c>
      <c r="C77" s="18" t="str">
        <f>Calculations!B55</f>
        <v>SHLAA 2013</v>
      </c>
      <c r="D77" s="18" t="str">
        <f>Calculations!C55</f>
        <v>Housing</v>
      </c>
      <c r="E77" s="19">
        <f>Calculations!D55</f>
        <v>2.6368788295843E-2</v>
      </c>
      <c r="F77" s="19">
        <f>Calculations!L55</f>
        <v>100</v>
      </c>
      <c r="G77" s="19">
        <f>Calculations!H55</f>
        <v>2.6368788295843E-2</v>
      </c>
      <c r="H77" s="19">
        <f>Calculations!K55</f>
        <v>0</v>
      </c>
      <c r="I77" s="19">
        <f>Calculations!G55</f>
        <v>0</v>
      </c>
      <c r="J77" s="19">
        <f>Calculations!J55</f>
        <v>0</v>
      </c>
      <c r="K77" s="19">
        <f>Calculations!F55</f>
        <v>0</v>
      </c>
      <c r="L77" s="19">
        <f>Calculations!I55</f>
        <v>0</v>
      </c>
      <c r="M77" s="19">
        <f>Calculations!E55</f>
        <v>0</v>
      </c>
      <c r="N77" s="19">
        <f>Calculations!S55</f>
        <v>0</v>
      </c>
      <c r="O77" s="19">
        <f>Calculations!P55</f>
        <v>0</v>
      </c>
      <c r="P77" s="19">
        <f>Calculations!T55</f>
        <v>0</v>
      </c>
      <c r="Q77" s="19">
        <f>Calculations!Q55</f>
        <v>0</v>
      </c>
      <c r="R77" s="19">
        <f>Calculations!U55</f>
        <v>0</v>
      </c>
      <c r="S77" s="19">
        <f>Calculations!R55</f>
        <v>0</v>
      </c>
      <c r="T77" s="50" t="s">
        <v>62</v>
      </c>
      <c r="U77" s="51" t="s">
        <v>70</v>
      </c>
      <c r="V77" s="49" t="s">
        <v>64</v>
      </c>
    </row>
    <row r="78" spans="2:22" x14ac:dyDescent="0.2">
      <c r="B78" s="18">
        <f>Calculations!A56</f>
        <v>1398</v>
      </c>
      <c r="C78" s="18" t="str">
        <f>Calculations!B56</f>
        <v>ELR 2014, SHLAA 2013</v>
      </c>
      <c r="D78" s="18" t="str">
        <f>Calculations!C56</f>
        <v>Mixed Use</v>
      </c>
      <c r="E78" s="19">
        <f>Calculations!D56</f>
        <v>3.1517475447463199</v>
      </c>
      <c r="F78" s="19">
        <f>Calculations!L56</f>
        <v>99.739650862904995</v>
      </c>
      <c r="G78" s="19">
        <f>Calculations!H56</f>
        <v>3.1435419972101597</v>
      </c>
      <c r="H78" s="19">
        <f>Calculations!K56</f>
        <v>0.2603491370950034</v>
      </c>
      <c r="I78" s="19">
        <f>Calculations!G56</f>
        <v>8.2055475361600006E-3</v>
      </c>
      <c r="J78" s="19">
        <f>Calculations!J56</f>
        <v>0</v>
      </c>
      <c r="K78" s="19">
        <f>Calculations!F56</f>
        <v>0</v>
      </c>
      <c r="L78" s="19">
        <f>Calculations!I56</f>
        <v>0</v>
      </c>
      <c r="M78" s="19">
        <f>Calculations!E56</f>
        <v>0</v>
      </c>
      <c r="N78" s="19">
        <f>Calculations!S56</f>
        <v>2.7300650129649148E-2</v>
      </c>
      <c r="O78" s="19">
        <f>Calculations!P56</f>
        <v>8.6044757016099998E-4</v>
      </c>
      <c r="P78" s="19">
        <f>Calculations!T56</f>
        <v>2.8945856415109224E-2</v>
      </c>
      <c r="Q78" s="19">
        <f>Calculations!Q56</f>
        <v>9.1230031886900011E-4</v>
      </c>
      <c r="R78" s="19">
        <f>Calculations!U56</f>
        <v>1.5360227179352521</v>
      </c>
      <c r="S78" s="19">
        <f>Calculations!R56</f>
        <v>4.8411558299269998E-2</v>
      </c>
      <c r="T78" s="50" t="s">
        <v>62</v>
      </c>
      <c r="U78" s="49" t="s">
        <v>69</v>
      </c>
      <c r="V78" s="49" t="s">
        <v>60</v>
      </c>
    </row>
    <row r="79" spans="2:22" x14ac:dyDescent="0.2">
      <c r="B79" s="18">
        <f>Calculations!A57</f>
        <v>1400</v>
      </c>
      <c r="C79" s="18" t="str">
        <f>Calculations!B57</f>
        <v>ELR 2014, SHLAA 2013</v>
      </c>
      <c r="D79" s="18" t="str">
        <f>Calculations!C57</f>
        <v>Mixed Use</v>
      </c>
      <c r="E79" s="19">
        <f>Calculations!D57</f>
        <v>4.1308012134627203</v>
      </c>
      <c r="F79" s="19">
        <f>Calculations!L57</f>
        <v>100</v>
      </c>
      <c r="G79" s="19">
        <f>Calculations!H57</f>
        <v>4.1308012134627203</v>
      </c>
      <c r="H79" s="19">
        <f>Calculations!K57</f>
        <v>0</v>
      </c>
      <c r="I79" s="19">
        <f>Calculations!G57</f>
        <v>0</v>
      </c>
      <c r="J79" s="19">
        <f>Calculations!J57</f>
        <v>0</v>
      </c>
      <c r="K79" s="19">
        <f>Calculations!F57</f>
        <v>0</v>
      </c>
      <c r="L79" s="19">
        <f>Calculations!I57</f>
        <v>0</v>
      </c>
      <c r="M79" s="19">
        <f>Calculations!E57</f>
        <v>0</v>
      </c>
      <c r="N79" s="19">
        <f>Calculations!S57</f>
        <v>0.33891730142260323</v>
      </c>
      <c r="O79" s="19">
        <f>Calculations!P57</f>
        <v>1.3999999999800001E-2</v>
      </c>
      <c r="P79" s="19">
        <f>Calculations!T57</f>
        <v>0.1652859924352692</v>
      </c>
      <c r="Q79" s="19">
        <f>Calculations!Q57</f>
        <v>6.8276357812000008E-3</v>
      </c>
      <c r="R79" s="19">
        <f>Calculations!U57</f>
        <v>1.1673897728904887</v>
      </c>
      <c r="S79" s="19">
        <f>Calculations!R57</f>
        <v>4.8222550904400002E-2</v>
      </c>
      <c r="T79" s="50" t="s">
        <v>62</v>
      </c>
      <c r="U79" s="49" t="s">
        <v>69</v>
      </c>
      <c r="V79" s="49" t="s">
        <v>60</v>
      </c>
    </row>
    <row r="80" spans="2:22" x14ac:dyDescent="0.2">
      <c r="B80" s="18">
        <f>Calculations!A58</f>
        <v>1407</v>
      </c>
      <c r="C80" s="18" t="str">
        <f>Calculations!B58</f>
        <v>ELR 2014</v>
      </c>
      <c r="D80" s="18" t="str">
        <f>Calculations!C58</f>
        <v>Employment</v>
      </c>
      <c r="E80" s="19">
        <f>Calculations!D58</f>
        <v>1.3196019251011399</v>
      </c>
      <c r="F80" s="19">
        <f>Calculations!L58</f>
        <v>100</v>
      </c>
      <c r="G80" s="19">
        <f>Calculations!H58</f>
        <v>1.3196019251011399</v>
      </c>
      <c r="H80" s="19">
        <f>Calculations!K58</f>
        <v>0</v>
      </c>
      <c r="I80" s="19">
        <f>Calculations!G58</f>
        <v>0</v>
      </c>
      <c r="J80" s="19">
        <f>Calculations!J58</f>
        <v>0</v>
      </c>
      <c r="K80" s="19">
        <f>Calculations!F58</f>
        <v>0</v>
      </c>
      <c r="L80" s="19">
        <f>Calculations!I58</f>
        <v>0</v>
      </c>
      <c r="M80" s="19">
        <f>Calculations!E58</f>
        <v>0</v>
      </c>
      <c r="N80" s="19">
        <f>Calculations!S58</f>
        <v>0</v>
      </c>
      <c r="O80" s="19">
        <f>Calculations!P58</f>
        <v>0</v>
      </c>
      <c r="P80" s="19">
        <f>Calculations!T58</f>
        <v>1.058283786122065E-2</v>
      </c>
      <c r="Q80" s="19">
        <f>Calculations!Q58</f>
        <v>1.39651332147E-4</v>
      </c>
      <c r="R80" s="19">
        <f>Calculations!U58</f>
        <v>5.1215332189495779</v>
      </c>
      <c r="S80" s="19">
        <f>Calculations!R58</f>
        <v>6.7583850951953003E-2</v>
      </c>
      <c r="T80" s="50" t="s">
        <v>63</v>
      </c>
      <c r="U80" s="49" t="s">
        <v>69</v>
      </c>
      <c r="V80" s="49" t="s">
        <v>60</v>
      </c>
    </row>
    <row r="81" spans="2:22" x14ac:dyDescent="0.2">
      <c r="B81" s="18">
        <f>Calculations!A59</f>
        <v>1411</v>
      </c>
      <c r="C81" s="18" t="str">
        <f>Calculations!B59</f>
        <v>ELR 2014</v>
      </c>
      <c r="D81" s="18" t="str">
        <f>Calculations!C59</f>
        <v>Employment</v>
      </c>
      <c r="E81" s="19">
        <f>Calculations!D59</f>
        <v>0.79899731688560804</v>
      </c>
      <c r="F81" s="19">
        <f>Calculations!L59</f>
        <v>100</v>
      </c>
      <c r="G81" s="19">
        <f>Calculations!H59</f>
        <v>0.79899731688560804</v>
      </c>
      <c r="H81" s="19">
        <f>Calculations!K59</f>
        <v>0</v>
      </c>
      <c r="I81" s="19">
        <f>Calculations!G59</f>
        <v>0</v>
      </c>
      <c r="J81" s="19">
        <f>Calculations!J59</f>
        <v>0</v>
      </c>
      <c r="K81" s="19">
        <f>Calculations!F59</f>
        <v>0</v>
      </c>
      <c r="L81" s="19">
        <f>Calculations!I59</f>
        <v>0</v>
      </c>
      <c r="M81" s="19">
        <f>Calculations!E59</f>
        <v>0</v>
      </c>
      <c r="N81" s="19">
        <f>Calculations!S59</f>
        <v>3.5560104523189264</v>
      </c>
      <c r="O81" s="19">
        <f>Calculations!P59</f>
        <v>2.8412428102199998E-2</v>
      </c>
      <c r="P81" s="19">
        <f>Calculations!T59</f>
        <v>8.1579566047193666</v>
      </c>
      <c r="Q81" s="19">
        <f>Calculations!Q59</f>
        <v>6.5181854384399995E-2</v>
      </c>
      <c r="R81" s="19">
        <f>Calculations!U59</f>
        <v>10.577384583570469</v>
      </c>
      <c r="S81" s="19">
        <f>Calculations!R59</f>
        <v>8.451301901939999E-2</v>
      </c>
      <c r="T81" s="50" t="s">
        <v>63</v>
      </c>
      <c r="U81" s="49" t="s">
        <v>69</v>
      </c>
      <c r="V81" s="49" t="s">
        <v>60</v>
      </c>
    </row>
    <row r="82" spans="2:22" x14ac:dyDescent="0.2">
      <c r="B82" s="18">
        <f>Calculations!A60</f>
        <v>1412</v>
      </c>
      <c r="C82" s="18" t="str">
        <f>Calculations!B60</f>
        <v>ELR 2014, SHLAA 2013</v>
      </c>
      <c r="D82" s="18" t="str">
        <f>Calculations!C60</f>
        <v>Mixed Use</v>
      </c>
      <c r="E82" s="19">
        <f>Calculations!D60</f>
        <v>8.1908620664358605</v>
      </c>
      <c r="F82" s="19">
        <f>Calculations!L60</f>
        <v>100</v>
      </c>
      <c r="G82" s="19">
        <f>Calculations!H60</f>
        <v>8.1908620664358605</v>
      </c>
      <c r="H82" s="19">
        <f>Calculations!K60</f>
        <v>0</v>
      </c>
      <c r="I82" s="19">
        <f>Calculations!G60</f>
        <v>0</v>
      </c>
      <c r="J82" s="19">
        <f>Calculations!J60</f>
        <v>0</v>
      </c>
      <c r="K82" s="19">
        <f>Calculations!F60</f>
        <v>0</v>
      </c>
      <c r="L82" s="19">
        <f>Calculations!I60</f>
        <v>0</v>
      </c>
      <c r="M82" s="19">
        <f>Calculations!E60</f>
        <v>0</v>
      </c>
      <c r="N82" s="19">
        <f>Calculations!S60</f>
        <v>0</v>
      </c>
      <c r="O82" s="19">
        <f>Calculations!P60</f>
        <v>0</v>
      </c>
      <c r="P82" s="19">
        <f>Calculations!T60</f>
        <v>0</v>
      </c>
      <c r="Q82" s="19">
        <f>Calculations!Q60</f>
        <v>0</v>
      </c>
      <c r="R82" s="19">
        <f>Calculations!U60</f>
        <v>1.307396618163263</v>
      </c>
      <c r="S82" s="19">
        <f>Calculations!R60</f>
        <v>0.107087053655</v>
      </c>
      <c r="T82" s="50" t="s">
        <v>62</v>
      </c>
      <c r="U82" s="49" t="s">
        <v>69</v>
      </c>
      <c r="V82" s="49" t="s">
        <v>60</v>
      </c>
    </row>
    <row r="83" spans="2:22" x14ac:dyDescent="0.2">
      <c r="B83" s="18">
        <f>Calculations!A61</f>
        <v>1422</v>
      </c>
      <c r="C83" s="18" t="str">
        <f>Calculations!B61</f>
        <v>SHLAA 2013</v>
      </c>
      <c r="D83" s="18" t="str">
        <f>Calculations!C61</f>
        <v>Housing</v>
      </c>
      <c r="E83" s="19">
        <f>Calculations!D61</f>
        <v>0.113965818147716</v>
      </c>
      <c r="F83" s="19">
        <f>Calculations!L61</f>
        <v>100</v>
      </c>
      <c r="G83" s="19">
        <f>Calculations!H61</f>
        <v>0.113965818147716</v>
      </c>
      <c r="H83" s="19">
        <f>Calculations!K61</f>
        <v>0</v>
      </c>
      <c r="I83" s="19">
        <f>Calculations!G61</f>
        <v>0</v>
      </c>
      <c r="J83" s="19">
        <f>Calculations!J61</f>
        <v>0</v>
      </c>
      <c r="K83" s="19">
        <f>Calculations!F61</f>
        <v>0</v>
      </c>
      <c r="L83" s="19">
        <f>Calculations!I61</f>
        <v>0</v>
      </c>
      <c r="M83" s="19">
        <f>Calculations!E61</f>
        <v>0</v>
      </c>
      <c r="N83" s="19">
        <f>Calculations!S61</f>
        <v>0</v>
      </c>
      <c r="O83" s="19">
        <f>Calculations!P61</f>
        <v>0</v>
      </c>
      <c r="P83" s="19">
        <f>Calculations!T61</f>
        <v>0</v>
      </c>
      <c r="Q83" s="19">
        <f>Calculations!Q61</f>
        <v>0</v>
      </c>
      <c r="R83" s="19">
        <f>Calculations!U61</f>
        <v>1.3870713063201756</v>
      </c>
      <c r="S83" s="19">
        <f>Calculations!R61</f>
        <v>1.5807871625400001E-3</v>
      </c>
      <c r="T83" s="50" t="s">
        <v>62</v>
      </c>
      <c r="U83" s="49" t="s">
        <v>69</v>
      </c>
      <c r="V83" s="49" t="s">
        <v>60</v>
      </c>
    </row>
    <row r="84" spans="2:22" x14ac:dyDescent="0.2">
      <c r="B84" s="18">
        <f>Calculations!A62</f>
        <v>1426</v>
      </c>
      <c r="C84" s="18" t="str">
        <f>Calculations!B62</f>
        <v>SHLAA 2013</v>
      </c>
      <c r="D84" s="18" t="str">
        <f>Calculations!C62</f>
        <v>Housing</v>
      </c>
      <c r="E84" s="19">
        <f>Calculations!D62</f>
        <v>0.112337100310686</v>
      </c>
      <c r="F84" s="19">
        <f>Calculations!L62</f>
        <v>100</v>
      </c>
      <c r="G84" s="19">
        <f>Calculations!H62</f>
        <v>0.112337100310686</v>
      </c>
      <c r="H84" s="19">
        <f>Calculations!K62</f>
        <v>0</v>
      </c>
      <c r="I84" s="19">
        <f>Calculations!G62</f>
        <v>0</v>
      </c>
      <c r="J84" s="19">
        <f>Calculations!J62</f>
        <v>0</v>
      </c>
      <c r="K84" s="19">
        <f>Calculations!F62</f>
        <v>0</v>
      </c>
      <c r="L84" s="19">
        <f>Calculations!I62</f>
        <v>0</v>
      </c>
      <c r="M84" s="19">
        <f>Calculations!E62</f>
        <v>0</v>
      </c>
      <c r="N84" s="19">
        <f>Calculations!S62</f>
        <v>0</v>
      </c>
      <c r="O84" s="19">
        <f>Calculations!P62</f>
        <v>0</v>
      </c>
      <c r="P84" s="19">
        <f>Calculations!T62</f>
        <v>0</v>
      </c>
      <c r="Q84" s="19">
        <f>Calculations!Q62</f>
        <v>0</v>
      </c>
      <c r="R84" s="19">
        <f>Calculations!U62</f>
        <v>13.605643536221933</v>
      </c>
      <c r="S84" s="19">
        <f>Calculations!R62</f>
        <v>1.52841854272E-2</v>
      </c>
      <c r="T84" s="50" t="s">
        <v>62</v>
      </c>
      <c r="U84" s="49" t="s">
        <v>69</v>
      </c>
      <c r="V84" s="49" t="s">
        <v>60</v>
      </c>
    </row>
    <row r="85" spans="2:22" x14ac:dyDescent="0.2">
      <c r="B85" s="18">
        <f>Calculations!A63</f>
        <v>1461</v>
      </c>
      <c r="C85" s="18" t="str">
        <f>Calculations!B63</f>
        <v>SHLAA 2013</v>
      </c>
      <c r="D85" s="18" t="str">
        <f>Calculations!C63</f>
        <v>Housing</v>
      </c>
      <c r="E85" s="19">
        <f>Calculations!D63</f>
        <v>0.16952049498268701</v>
      </c>
      <c r="F85" s="19">
        <f>Calculations!L63</f>
        <v>100</v>
      </c>
      <c r="G85" s="19">
        <f>Calculations!H63</f>
        <v>0.16952049498268701</v>
      </c>
      <c r="H85" s="19">
        <f>Calculations!K63</f>
        <v>0</v>
      </c>
      <c r="I85" s="19">
        <f>Calculations!G63</f>
        <v>0</v>
      </c>
      <c r="J85" s="19">
        <f>Calculations!J63</f>
        <v>0</v>
      </c>
      <c r="K85" s="19">
        <f>Calculations!F63</f>
        <v>0</v>
      </c>
      <c r="L85" s="19">
        <f>Calculations!I63</f>
        <v>0</v>
      </c>
      <c r="M85" s="19">
        <f>Calculations!E63</f>
        <v>0</v>
      </c>
      <c r="N85" s="19">
        <f>Calculations!S63</f>
        <v>0</v>
      </c>
      <c r="O85" s="19">
        <f>Calculations!P63</f>
        <v>0</v>
      </c>
      <c r="P85" s="19">
        <f>Calculations!T63</f>
        <v>0</v>
      </c>
      <c r="Q85" s="19">
        <f>Calculations!Q63</f>
        <v>0</v>
      </c>
      <c r="R85" s="19">
        <f>Calculations!U63</f>
        <v>2.9967637556266159E-3</v>
      </c>
      <c r="S85" s="19">
        <f>Calculations!R63</f>
        <v>5.080128752E-6</v>
      </c>
      <c r="T85" s="50" t="s">
        <v>62</v>
      </c>
      <c r="U85" s="49" t="s">
        <v>69</v>
      </c>
      <c r="V85" s="49" t="s">
        <v>60</v>
      </c>
    </row>
    <row r="86" spans="2:22" x14ac:dyDescent="0.2">
      <c r="B86" s="18">
        <f>Calculations!A64</f>
        <v>1464</v>
      </c>
      <c r="C86" s="18" t="str">
        <f>Calculations!B64</f>
        <v>SHLAA 2013</v>
      </c>
      <c r="D86" s="18" t="str">
        <f>Calculations!C64</f>
        <v>Mixed Use</v>
      </c>
      <c r="E86" s="19">
        <f>Calculations!D64</f>
        <v>1.1833878397405E-2</v>
      </c>
      <c r="F86" s="19">
        <f>Calculations!L64</f>
        <v>100</v>
      </c>
      <c r="G86" s="19">
        <f>Calculations!H64</f>
        <v>1.1833878397405E-2</v>
      </c>
      <c r="H86" s="19">
        <f>Calculations!K64</f>
        <v>0</v>
      </c>
      <c r="I86" s="19">
        <f>Calculations!G64</f>
        <v>0</v>
      </c>
      <c r="J86" s="19">
        <f>Calculations!J64</f>
        <v>0</v>
      </c>
      <c r="K86" s="19">
        <f>Calculations!F64</f>
        <v>0</v>
      </c>
      <c r="L86" s="19">
        <f>Calculations!I64</f>
        <v>0</v>
      </c>
      <c r="M86" s="19">
        <f>Calculations!E64</f>
        <v>0</v>
      </c>
      <c r="N86" s="19">
        <f>Calculations!S64</f>
        <v>0</v>
      </c>
      <c r="O86" s="19">
        <f>Calculations!P64</f>
        <v>0</v>
      </c>
      <c r="P86" s="19">
        <f>Calculations!T64</f>
        <v>0</v>
      </c>
      <c r="Q86" s="19">
        <f>Calculations!Q64</f>
        <v>0</v>
      </c>
      <c r="R86" s="19">
        <f>Calculations!U64</f>
        <v>0</v>
      </c>
      <c r="S86" s="19">
        <f>Calculations!R64</f>
        <v>0</v>
      </c>
      <c r="T86" s="50" t="s">
        <v>62</v>
      </c>
      <c r="U86" s="51" t="s">
        <v>70</v>
      </c>
      <c r="V86" s="49" t="s">
        <v>64</v>
      </c>
    </row>
    <row r="87" spans="2:22" x14ac:dyDescent="0.2">
      <c r="B87" s="18">
        <f>Calculations!A65</f>
        <v>1479</v>
      </c>
      <c r="C87" s="18" t="str">
        <f>Calculations!B65</f>
        <v>SHLAA 2013</v>
      </c>
      <c r="D87" s="18" t="str">
        <f>Calculations!C65</f>
        <v>Housing</v>
      </c>
      <c r="E87" s="19">
        <f>Calculations!D65</f>
        <v>5.2968147620203999E-2</v>
      </c>
      <c r="F87" s="19">
        <f>Calculations!L65</f>
        <v>100</v>
      </c>
      <c r="G87" s="19">
        <f>Calculations!H65</f>
        <v>5.2968147620203999E-2</v>
      </c>
      <c r="H87" s="19">
        <f>Calculations!K65</f>
        <v>0</v>
      </c>
      <c r="I87" s="19">
        <f>Calculations!G65</f>
        <v>0</v>
      </c>
      <c r="J87" s="19">
        <f>Calculations!J65</f>
        <v>0</v>
      </c>
      <c r="K87" s="19">
        <f>Calculations!F65</f>
        <v>0</v>
      </c>
      <c r="L87" s="19">
        <f>Calculations!I65</f>
        <v>0</v>
      </c>
      <c r="M87" s="19">
        <f>Calculations!E65</f>
        <v>0</v>
      </c>
      <c r="N87" s="19">
        <f>Calculations!S65</f>
        <v>0</v>
      </c>
      <c r="O87" s="19">
        <f>Calculations!P65</f>
        <v>0</v>
      </c>
      <c r="P87" s="19">
        <f>Calculations!T65</f>
        <v>0</v>
      </c>
      <c r="Q87" s="19">
        <f>Calculations!Q65</f>
        <v>0</v>
      </c>
      <c r="R87" s="19">
        <f>Calculations!U65</f>
        <v>0</v>
      </c>
      <c r="S87" s="19">
        <f>Calculations!R65</f>
        <v>0</v>
      </c>
      <c r="T87" s="50" t="s">
        <v>62</v>
      </c>
      <c r="U87" s="51" t="s">
        <v>70</v>
      </c>
      <c r="V87" s="49" t="s">
        <v>64</v>
      </c>
    </row>
    <row r="88" spans="2:22" x14ac:dyDescent="0.2">
      <c r="B88" s="18">
        <f>Calculations!A66</f>
        <v>1486</v>
      </c>
      <c r="C88" s="18" t="str">
        <f>Calculations!B66</f>
        <v>SHLAA 2013</v>
      </c>
      <c r="D88" s="18" t="str">
        <f>Calculations!C66</f>
        <v>Employment</v>
      </c>
      <c r="E88" s="19">
        <f>Calculations!D66</f>
        <v>0.51409059314286398</v>
      </c>
      <c r="F88" s="19">
        <f>Calculations!L66</f>
        <v>100</v>
      </c>
      <c r="G88" s="19">
        <f>Calculations!H66</f>
        <v>0.51409059314286398</v>
      </c>
      <c r="H88" s="19">
        <f>Calculations!K66</f>
        <v>0</v>
      </c>
      <c r="I88" s="19">
        <f>Calculations!G66</f>
        <v>0</v>
      </c>
      <c r="J88" s="19">
        <f>Calculations!J66</f>
        <v>0</v>
      </c>
      <c r="K88" s="19">
        <f>Calculations!F66</f>
        <v>0</v>
      </c>
      <c r="L88" s="19">
        <f>Calculations!I66</f>
        <v>0</v>
      </c>
      <c r="M88" s="19">
        <f>Calculations!E66</f>
        <v>0</v>
      </c>
      <c r="N88" s="19">
        <f>Calculations!S66</f>
        <v>0</v>
      </c>
      <c r="O88" s="19">
        <f>Calculations!P66</f>
        <v>0</v>
      </c>
      <c r="P88" s="19">
        <f>Calculations!T66</f>
        <v>0</v>
      </c>
      <c r="Q88" s="19">
        <f>Calculations!Q66</f>
        <v>0</v>
      </c>
      <c r="R88" s="19">
        <f>Calculations!U66</f>
        <v>11.989068507828529</v>
      </c>
      <c r="S88" s="19">
        <f>Calculations!R66</f>
        <v>6.1634673404200001E-2</v>
      </c>
      <c r="T88" s="50" t="s">
        <v>63</v>
      </c>
      <c r="U88" s="49" t="s">
        <v>69</v>
      </c>
      <c r="V88" s="49" t="s">
        <v>60</v>
      </c>
    </row>
    <row r="89" spans="2:22" x14ac:dyDescent="0.2">
      <c r="B89" s="18">
        <f>Calculations!A67</f>
        <v>1490</v>
      </c>
      <c r="C89" s="18" t="str">
        <f>Calculations!B67</f>
        <v>SHLAA 2013</v>
      </c>
      <c r="D89" s="18" t="str">
        <f>Calculations!C67</f>
        <v>Housing</v>
      </c>
      <c r="E89" s="19">
        <f>Calculations!D67</f>
        <v>6.1998502871671803</v>
      </c>
      <c r="F89" s="19">
        <f>Calculations!L67</f>
        <v>100</v>
      </c>
      <c r="G89" s="19">
        <f>Calculations!H67</f>
        <v>6.1998502871671803</v>
      </c>
      <c r="H89" s="19">
        <f>Calculations!K67</f>
        <v>0</v>
      </c>
      <c r="I89" s="19">
        <f>Calculations!G67</f>
        <v>0</v>
      </c>
      <c r="J89" s="19">
        <f>Calculations!J67</f>
        <v>0</v>
      </c>
      <c r="K89" s="19">
        <f>Calculations!F67</f>
        <v>0</v>
      </c>
      <c r="L89" s="19">
        <f>Calculations!I67</f>
        <v>0</v>
      </c>
      <c r="M89" s="19">
        <f>Calculations!E67</f>
        <v>0</v>
      </c>
      <c r="N89" s="19">
        <f>Calculations!S67</f>
        <v>0.41551160633704098</v>
      </c>
      <c r="O89" s="19">
        <f>Calculations!P67</f>
        <v>2.57610975187E-2</v>
      </c>
      <c r="P89" s="19">
        <f>Calculations!T67</f>
        <v>0.12009453488435862</v>
      </c>
      <c r="Q89" s="19">
        <f>Calculations!Q67</f>
        <v>7.4456813658999969E-3</v>
      </c>
      <c r="R89" s="19">
        <f>Calculations!U67</f>
        <v>1.0891112897865243</v>
      </c>
      <c r="S89" s="19">
        <f>Calculations!R67</f>
        <v>6.7523269427400001E-2</v>
      </c>
      <c r="T89" s="50" t="s">
        <v>62</v>
      </c>
      <c r="U89" s="49" t="s">
        <v>69</v>
      </c>
      <c r="V89" s="49" t="s">
        <v>60</v>
      </c>
    </row>
    <row r="90" spans="2:22" x14ac:dyDescent="0.2">
      <c r="B90" s="18">
        <f>Calculations!A68</f>
        <v>1502</v>
      </c>
      <c r="C90" s="18" t="str">
        <f>Calculations!B68</f>
        <v>ELR 2014</v>
      </c>
      <c r="D90" s="18" t="str">
        <f>Calculations!C68</f>
        <v>Employment</v>
      </c>
      <c r="E90" s="19">
        <f>Calculations!D68</f>
        <v>1.2171138350270001</v>
      </c>
      <c r="F90" s="19">
        <f>Calculations!L68</f>
        <v>100</v>
      </c>
      <c r="G90" s="19">
        <f>Calculations!H68</f>
        <v>1.2171138350270001</v>
      </c>
      <c r="H90" s="19">
        <f>Calculations!K68</f>
        <v>0</v>
      </c>
      <c r="I90" s="19">
        <f>Calculations!G68</f>
        <v>0</v>
      </c>
      <c r="J90" s="19">
        <f>Calculations!J68</f>
        <v>0</v>
      </c>
      <c r="K90" s="19">
        <f>Calculations!F68</f>
        <v>0</v>
      </c>
      <c r="L90" s="19">
        <f>Calculations!I68</f>
        <v>0</v>
      </c>
      <c r="M90" s="19">
        <f>Calculations!E68</f>
        <v>0</v>
      </c>
      <c r="N90" s="19">
        <f>Calculations!S68</f>
        <v>0.32176663886193702</v>
      </c>
      <c r="O90" s="19">
        <f>Calculations!P68</f>
        <v>3.9162662780899997E-3</v>
      </c>
      <c r="P90" s="19">
        <f>Calculations!T68</f>
        <v>0.62605314025051451</v>
      </c>
      <c r="Q90" s="19">
        <f>Calculations!Q68</f>
        <v>7.6197793846100011E-3</v>
      </c>
      <c r="R90" s="19">
        <f>Calculations!U68</f>
        <v>5.9192736106727271</v>
      </c>
      <c r="S90" s="19">
        <f>Calculations!R68</f>
        <v>7.2044298048600006E-2</v>
      </c>
      <c r="T90" s="50" t="s">
        <v>63</v>
      </c>
      <c r="U90" s="49" t="s">
        <v>69</v>
      </c>
      <c r="V90" s="49" t="s">
        <v>60</v>
      </c>
    </row>
    <row r="91" spans="2:22" x14ac:dyDescent="0.2">
      <c r="B91" s="18">
        <f>Calculations!A69</f>
        <v>1507</v>
      </c>
      <c r="C91" s="18" t="str">
        <f>Calculations!B69</f>
        <v>SHLAA 2013</v>
      </c>
      <c r="D91" s="18" t="str">
        <f>Calculations!C69</f>
        <v>Mixed Use</v>
      </c>
      <c r="E91" s="19">
        <f>Calculations!D69</f>
        <v>0.39306449783139402</v>
      </c>
      <c r="F91" s="19">
        <f>Calculations!L69</f>
        <v>100</v>
      </c>
      <c r="G91" s="19">
        <f>Calculations!H69</f>
        <v>0.39306449783139402</v>
      </c>
      <c r="H91" s="19">
        <f>Calculations!K69</f>
        <v>0</v>
      </c>
      <c r="I91" s="19">
        <f>Calculations!G69</f>
        <v>0</v>
      </c>
      <c r="J91" s="19">
        <f>Calculations!J69</f>
        <v>0</v>
      </c>
      <c r="K91" s="19">
        <f>Calculations!F69</f>
        <v>0</v>
      </c>
      <c r="L91" s="19">
        <f>Calculations!I69</f>
        <v>0</v>
      </c>
      <c r="M91" s="19">
        <f>Calculations!E69</f>
        <v>0</v>
      </c>
      <c r="N91" s="19">
        <f>Calculations!S69</f>
        <v>0</v>
      </c>
      <c r="O91" s="19">
        <f>Calculations!P69</f>
        <v>0</v>
      </c>
      <c r="P91" s="19">
        <f>Calculations!T69</f>
        <v>0</v>
      </c>
      <c r="Q91" s="19">
        <f>Calculations!Q69</f>
        <v>0</v>
      </c>
      <c r="R91" s="19">
        <f>Calculations!U69</f>
        <v>2.176593334580389E-2</v>
      </c>
      <c r="S91" s="19">
        <f>Calculations!R69</f>
        <v>8.5554156604000006E-5</v>
      </c>
      <c r="T91" s="50" t="s">
        <v>62</v>
      </c>
      <c r="U91" s="49" t="s">
        <v>69</v>
      </c>
      <c r="V91" s="49" t="s">
        <v>60</v>
      </c>
    </row>
    <row r="92" spans="2:22" x14ac:dyDescent="0.2">
      <c r="B92" s="18">
        <f>Calculations!A70</f>
        <v>1515</v>
      </c>
      <c r="C92" s="18" t="str">
        <f>Calculations!B70</f>
        <v>SHLAA 2013</v>
      </c>
      <c r="D92" s="18" t="str">
        <f>Calculations!C70</f>
        <v>Housing</v>
      </c>
      <c r="E92" s="19">
        <f>Calculations!D70</f>
        <v>6.4895404496479996</v>
      </c>
      <c r="F92" s="19">
        <f>Calculations!L70</f>
        <v>100</v>
      </c>
      <c r="G92" s="19">
        <f>Calculations!H70</f>
        <v>6.4895404496479996</v>
      </c>
      <c r="H92" s="19">
        <f>Calculations!K70</f>
        <v>0</v>
      </c>
      <c r="I92" s="19">
        <f>Calculations!G70</f>
        <v>0</v>
      </c>
      <c r="J92" s="19">
        <f>Calculations!J70</f>
        <v>0</v>
      </c>
      <c r="K92" s="19">
        <f>Calculations!F70</f>
        <v>0</v>
      </c>
      <c r="L92" s="19">
        <f>Calculations!I70</f>
        <v>0</v>
      </c>
      <c r="M92" s="19">
        <f>Calculations!E70</f>
        <v>0</v>
      </c>
      <c r="N92" s="19">
        <f>Calculations!S70</f>
        <v>0.65781397849235235</v>
      </c>
      <c r="O92" s="19">
        <f>Calculations!P70</f>
        <v>4.2689104217700002E-2</v>
      </c>
      <c r="P92" s="19">
        <f>Calculations!T70</f>
        <v>1.0997623949962616</v>
      </c>
      <c r="Q92" s="19">
        <f>Calculations!Q70</f>
        <v>7.13695254733E-2</v>
      </c>
      <c r="R92" s="19">
        <f>Calculations!U70</f>
        <v>4.565459752332238</v>
      </c>
      <c r="S92" s="19">
        <f>Calculations!R70</f>
        <v>0.29627735733999999</v>
      </c>
      <c r="T92" s="50" t="s">
        <v>62</v>
      </c>
      <c r="U92" s="49" t="s">
        <v>69</v>
      </c>
      <c r="V92" s="49" t="s">
        <v>60</v>
      </c>
    </row>
    <row r="93" spans="2:22" x14ac:dyDescent="0.2">
      <c r="B93" s="18">
        <f>Calculations!A71</f>
        <v>1518</v>
      </c>
      <c r="C93" s="18" t="str">
        <f>Calculations!B71</f>
        <v>SHLAA 2013</v>
      </c>
      <c r="D93" s="18" t="str">
        <f>Calculations!C71</f>
        <v>Housing</v>
      </c>
      <c r="E93" s="19">
        <f>Calculations!D71</f>
        <v>0.95685271659637094</v>
      </c>
      <c r="F93" s="19">
        <f>Calculations!L71</f>
        <v>100</v>
      </c>
      <c r="G93" s="19">
        <f>Calculations!H71</f>
        <v>0.95685271659637094</v>
      </c>
      <c r="H93" s="19">
        <f>Calculations!K71</f>
        <v>0</v>
      </c>
      <c r="I93" s="19">
        <f>Calculations!G71</f>
        <v>0</v>
      </c>
      <c r="J93" s="19">
        <f>Calculations!J71</f>
        <v>0</v>
      </c>
      <c r="K93" s="19">
        <f>Calculations!F71</f>
        <v>0</v>
      </c>
      <c r="L93" s="19">
        <f>Calculations!I71</f>
        <v>0</v>
      </c>
      <c r="M93" s="19">
        <f>Calculations!E71</f>
        <v>0</v>
      </c>
      <c r="N93" s="19">
        <f>Calculations!S71</f>
        <v>0</v>
      </c>
      <c r="O93" s="19">
        <f>Calculations!P71</f>
        <v>0</v>
      </c>
      <c r="P93" s="19">
        <f>Calculations!T71</f>
        <v>0</v>
      </c>
      <c r="Q93" s="19">
        <f>Calculations!Q71</f>
        <v>0</v>
      </c>
      <c r="R93" s="19">
        <f>Calculations!U71</f>
        <v>0</v>
      </c>
      <c r="S93" s="19">
        <f>Calculations!R71</f>
        <v>0</v>
      </c>
      <c r="T93" s="50" t="s">
        <v>62</v>
      </c>
      <c r="U93" s="51" t="s">
        <v>70</v>
      </c>
      <c r="V93" s="49" t="s">
        <v>64</v>
      </c>
    </row>
    <row r="94" spans="2:22" x14ac:dyDescent="0.2">
      <c r="B94" s="18">
        <f>Calculations!A72</f>
        <v>1527</v>
      </c>
      <c r="C94" s="18" t="str">
        <f>Calculations!B72</f>
        <v>SHLAA 2013</v>
      </c>
      <c r="D94" s="18" t="str">
        <f>Calculations!C72</f>
        <v>Housing</v>
      </c>
      <c r="E94" s="19">
        <f>Calculations!D72</f>
        <v>0.66428756897517205</v>
      </c>
      <c r="F94" s="19">
        <f>Calculations!L72</f>
        <v>100</v>
      </c>
      <c r="G94" s="19">
        <f>Calculations!H72</f>
        <v>0.66428756897517205</v>
      </c>
      <c r="H94" s="19">
        <f>Calculations!K72</f>
        <v>0</v>
      </c>
      <c r="I94" s="19">
        <f>Calculations!G72</f>
        <v>0</v>
      </c>
      <c r="J94" s="19">
        <f>Calculations!J72</f>
        <v>0</v>
      </c>
      <c r="K94" s="19">
        <f>Calculations!F72</f>
        <v>0</v>
      </c>
      <c r="L94" s="19">
        <f>Calculations!I72</f>
        <v>0</v>
      </c>
      <c r="M94" s="19">
        <f>Calculations!E72</f>
        <v>0</v>
      </c>
      <c r="N94" s="19">
        <f>Calculations!S72</f>
        <v>0</v>
      </c>
      <c r="O94" s="19">
        <f>Calculations!P72</f>
        <v>0</v>
      </c>
      <c r="P94" s="19">
        <f>Calculations!T72</f>
        <v>1.4277910364471222</v>
      </c>
      <c r="Q94" s="19">
        <f>Calculations!Q72</f>
        <v>9.4846383660600001E-3</v>
      </c>
      <c r="R94" s="19">
        <f>Calculations!U72</f>
        <v>2.85675369474651</v>
      </c>
      <c r="S94" s="19">
        <f>Calculations!R72</f>
        <v>1.897705967044E-2</v>
      </c>
      <c r="T94" s="50" t="s">
        <v>62</v>
      </c>
      <c r="U94" s="49" t="s">
        <v>69</v>
      </c>
      <c r="V94" s="49" t="s">
        <v>60</v>
      </c>
    </row>
    <row r="95" spans="2:22" x14ac:dyDescent="0.2">
      <c r="B95" s="18">
        <f>Calculations!A73</f>
        <v>1538</v>
      </c>
      <c r="C95" s="18" t="str">
        <f>Calculations!B73</f>
        <v>SHLAA 2013</v>
      </c>
      <c r="D95" s="18" t="str">
        <f>Calculations!C73</f>
        <v>Housing</v>
      </c>
      <c r="E95" s="19">
        <f>Calculations!D73</f>
        <v>0.17067219987332699</v>
      </c>
      <c r="F95" s="19">
        <f>Calculations!L73</f>
        <v>100</v>
      </c>
      <c r="G95" s="19">
        <f>Calculations!H73</f>
        <v>0.17067219987332699</v>
      </c>
      <c r="H95" s="19">
        <f>Calculations!K73</f>
        <v>0</v>
      </c>
      <c r="I95" s="19">
        <f>Calculations!G73</f>
        <v>0</v>
      </c>
      <c r="J95" s="19">
        <f>Calculations!J73</f>
        <v>0</v>
      </c>
      <c r="K95" s="19">
        <f>Calculations!F73</f>
        <v>0</v>
      </c>
      <c r="L95" s="19">
        <f>Calculations!I73</f>
        <v>0</v>
      </c>
      <c r="M95" s="19">
        <f>Calculations!E73</f>
        <v>0</v>
      </c>
      <c r="N95" s="19">
        <f>Calculations!S73</f>
        <v>0</v>
      </c>
      <c r="O95" s="19">
        <f>Calculations!P73</f>
        <v>0</v>
      </c>
      <c r="P95" s="19">
        <f>Calculations!T73</f>
        <v>0</v>
      </c>
      <c r="Q95" s="19">
        <f>Calculations!Q73</f>
        <v>0</v>
      </c>
      <c r="R95" s="19">
        <f>Calculations!U73</f>
        <v>0</v>
      </c>
      <c r="S95" s="19">
        <f>Calculations!R73</f>
        <v>0</v>
      </c>
      <c r="T95" s="50" t="s">
        <v>62</v>
      </c>
      <c r="U95" s="51" t="s">
        <v>70</v>
      </c>
      <c r="V95" s="49" t="s">
        <v>64</v>
      </c>
    </row>
    <row r="96" spans="2:22" x14ac:dyDescent="0.2">
      <c r="B96" s="18">
        <f>Calculations!A74</f>
        <v>1540</v>
      </c>
      <c r="C96" s="18" t="str">
        <f>Calculations!B74</f>
        <v>SHLAA 2013</v>
      </c>
      <c r="D96" s="18" t="str">
        <f>Calculations!C74</f>
        <v>Housing</v>
      </c>
      <c r="E96" s="19">
        <f>Calculations!D74</f>
        <v>0.49200092930223499</v>
      </c>
      <c r="F96" s="19">
        <f>Calculations!L74</f>
        <v>100</v>
      </c>
      <c r="G96" s="19">
        <f>Calculations!H74</f>
        <v>0.49200092930223499</v>
      </c>
      <c r="H96" s="19">
        <f>Calculations!K74</f>
        <v>0</v>
      </c>
      <c r="I96" s="19">
        <f>Calculations!G74</f>
        <v>0</v>
      </c>
      <c r="J96" s="19">
        <f>Calculations!J74</f>
        <v>0</v>
      </c>
      <c r="K96" s="19">
        <f>Calculations!F74</f>
        <v>0</v>
      </c>
      <c r="L96" s="19">
        <f>Calculations!I74</f>
        <v>0</v>
      </c>
      <c r="M96" s="19">
        <f>Calculations!E74</f>
        <v>0</v>
      </c>
      <c r="N96" s="19">
        <f>Calculations!S74</f>
        <v>0</v>
      </c>
      <c r="O96" s="19">
        <f>Calculations!P74</f>
        <v>0</v>
      </c>
      <c r="P96" s="19">
        <f>Calculations!T74</f>
        <v>0</v>
      </c>
      <c r="Q96" s="19">
        <f>Calculations!Q74</f>
        <v>0</v>
      </c>
      <c r="R96" s="19">
        <f>Calculations!U74</f>
        <v>2.6524063191928442</v>
      </c>
      <c r="S96" s="19">
        <f>Calculations!R74</f>
        <v>1.30498637393E-2</v>
      </c>
      <c r="T96" s="50" t="s">
        <v>62</v>
      </c>
      <c r="U96" s="49" t="s">
        <v>69</v>
      </c>
      <c r="V96" s="49" t="s">
        <v>60</v>
      </c>
    </row>
    <row r="97" spans="2:22" x14ac:dyDescent="0.2">
      <c r="B97" s="18">
        <f>Calculations!A75</f>
        <v>1547</v>
      </c>
      <c r="C97" s="18" t="str">
        <f>Calculations!B75</f>
        <v>SHLAA 2013</v>
      </c>
      <c r="D97" s="18" t="str">
        <f>Calculations!C75</f>
        <v>Housing</v>
      </c>
      <c r="E97" s="19">
        <f>Calculations!D75</f>
        <v>0.27115735956375198</v>
      </c>
      <c r="F97" s="19">
        <f>Calculations!L75</f>
        <v>100</v>
      </c>
      <c r="G97" s="19">
        <f>Calculations!H75</f>
        <v>0.27115735956375198</v>
      </c>
      <c r="H97" s="19">
        <f>Calculations!K75</f>
        <v>0</v>
      </c>
      <c r="I97" s="19">
        <f>Calculations!G75</f>
        <v>0</v>
      </c>
      <c r="J97" s="19">
        <f>Calculations!J75</f>
        <v>0</v>
      </c>
      <c r="K97" s="19">
        <f>Calculations!F75</f>
        <v>0</v>
      </c>
      <c r="L97" s="19">
        <f>Calculations!I75</f>
        <v>0</v>
      </c>
      <c r="M97" s="19">
        <f>Calculations!E75</f>
        <v>0</v>
      </c>
      <c r="N97" s="19">
        <f>Calculations!S75</f>
        <v>0</v>
      </c>
      <c r="O97" s="19">
        <f>Calculations!P75</f>
        <v>0</v>
      </c>
      <c r="P97" s="19">
        <f>Calculations!T75</f>
        <v>0</v>
      </c>
      <c r="Q97" s="19">
        <f>Calculations!Q75</f>
        <v>0</v>
      </c>
      <c r="R97" s="19">
        <f>Calculations!U75</f>
        <v>0.72716373460496786</v>
      </c>
      <c r="S97" s="19">
        <f>Calculations!R75</f>
        <v>1.9717579824599998E-3</v>
      </c>
      <c r="T97" s="50" t="s">
        <v>62</v>
      </c>
      <c r="U97" s="49" t="s">
        <v>69</v>
      </c>
      <c r="V97" s="49" t="s">
        <v>60</v>
      </c>
    </row>
    <row r="98" spans="2:22" x14ac:dyDescent="0.2">
      <c r="B98" s="18">
        <f>Calculations!A76</f>
        <v>1549</v>
      </c>
      <c r="C98" s="18" t="str">
        <f>Calculations!B76</f>
        <v>SHLAA 2013</v>
      </c>
      <c r="D98" s="18" t="str">
        <f>Calculations!C76</f>
        <v>Housing</v>
      </c>
      <c r="E98" s="19">
        <f>Calculations!D76</f>
        <v>0.86739959614298801</v>
      </c>
      <c r="F98" s="19">
        <f>Calculations!L76</f>
        <v>100</v>
      </c>
      <c r="G98" s="19">
        <f>Calculations!H76</f>
        <v>0.86739959614298801</v>
      </c>
      <c r="H98" s="19">
        <f>Calculations!K76</f>
        <v>0</v>
      </c>
      <c r="I98" s="19">
        <f>Calculations!G76</f>
        <v>0</v>
      </c>
      <c r="J98" s="19">
        <f>Calculations!J76</f>
        <v>0</v>
      </c>
      <c r="K98" s="19">
        <f>Calculations!F76</f>
        <v>0</v>
      </c>
      <c r="L98" s="19">
        <f>Calculations!I76</f>
        <v>0</v>
      </c>
      <c r="M98" s="19">
        <f>Calculations!E76</f>
        <v>0</v>
      </c>
      <c r="N98" s="19">
        <f>Calculations!S76</f>
        <v>0</v>
      </c>
      <c r="O98" s="19">
        <f>Calculations!P76</f>
        <v>0</v>
      </c>
      <c r="P98" s="19">
        <f>Calculations!T76</f>
        <v>0</v>
      </c>
      <c r="Q98" s="19">
        <f>Calculations!Q76</f>
        <v>0</v>
      </c>
      <c r="R98" s="19">
        <f>Calculations!U76</f>
        <v>0</v>
      </c>
      <c r="S98" s="19">
        <f>Calculations!R76</f>
        <v>0</v>
      </c>
      <c r="T98" s="50" t="s">
        <v>62</v>
      </c>
      <c r="U98" s="51" t="s">
        <v>70</v>
      </c>
      <c r="V98" s="49" t="s">
        <v>64</v>
      </c>
    </row>
    <row r="99" spans="2:22" x14ac:dyDescent="0.2">
      <c r="B99" s="18">
        <f>Calculations!A77</f>
        <v>1550</v>
      </c>
      <c r="C99" s="18" t="str">
        <f>Calculations!B77</f>
        <v>SHLAA 2013</v>
      </c>
      <c r="D99" s="18" t="str">
        <f>Calculations!C77</f>
        <v>Housing</v>
      </c>
      <c r="E99" s="19">
        <f>Calculations!D77</f>
        <v>0.28422806894878999</v>
      </c>
      <c r="F99" s="19">
        <f>Calculations!L77</f>
        <v>100</v>
      </c>
      <c r="G99" s="19">
        <f>Calculations!H77</f>
        <v>0.28422806894878999</v>
      </c>
      <c r="H99" s="19">
        <f>Calculations!K77</f>
        <v>0</v>
      </c>
      <c r="I99" s="19">
        <f>Calculations!G77</f>
        <v>0</v>
      </c>
      <c r="J99" s="19">
        <f>Calculations!J77</f>
        <v>0</v>
      </c>
      <c r="K99" s="19">
        <f>Calculations!F77</f>
        <v>0</v>
      </c>
      <c r="L99" s="19">
        <f>Calculations!I77</f>
        <v>0</v>
      </c>
      <c r="M99" s="19">
        <f>Calculations!E77</f>
        <v>0</v>
      </c>
      <c r="N99" s="19">
        <f>Calculations!S77</f>
        <v>0</v>
      </c>
      <c r="O99" s="19">
        <f>Calculations!P77</f>
        <v>0</v>
      </c>
      <c r="P99" s="19">
        <f>Calculations!T77</f>
        <v>0</v>
      </c>
      <c r="Q99" s="19">
        <f>Calculations!Q77</f>
        <v>0</v>
      </c>
      <c r="R99" s="19">
        <f>Calculations!U77</f>
        <v>14.708944159112045</v>
      </c>
      <c r="S99" s="19">
        <f>Calculations!R77</f>
        <v>4.1806947946199997E-2</v>
      </c>
      <c r="T99" s="50" t="s">
        <v>62</v>
      </c>
      <c r="U99" s="49" t="s">
        <v>69</v>
      </c>
      <c r="V99" s="49" t="s">
        <v>60</v>
      </c>
    </row>
    <row r="100" spans="2:22" x14ac:dyDescent="0.2">
      <c r="B100" s="18">
        <f>Calculations!A78</f>
        <v>1555</v>
      </c>
      <c r="C100" s="18" t="str">
        <f>Calculations!B78</f>
        <v>SHLAA 2013</v>
      </c>
      <c r="D100" s="18" t="str">
        <f>Calculations!C78</f>
        <v>Housing</v>
      </c>
      <c r="E100" s="19">
        <f>Calculations!D78</f>
        <v>0.48610808145155099</v>
      </c>
      <c r="F100" s="19">
        <f>Calculations!L78</f>
        <v>100</v>
      </c>
      <c r="G100" s="19">
        <f>Calculations!H78</f>
        <v>0.48610808145155099</v>
      </c>
      <c r="H100" s="19">
        <f>Calculations!K78</f>
        <v>0</v>
      </c>
      <c r="I100" s="19">
        <f>Calculations!G78</f>
        <v>0</v>
      </c>
      <c r="J100" s="19">
        <f>Calculations!J78</f>
        <v>0</v>
      </c>
      <c r="K100" s="19">
        <f>Calculations!F78</f>
        <v>0</v>
      </c>
      <c r="L100" s="19">
        <f>Calculations!I78</f>
        <v>0</v>
      </c>
      <c r="M100" s="19">
        <f>Calculations!E78</f>
        <v>0</v>
      </c>
      <c r="N100" s="19">
        <f>Calculations!S78</f>
        <v>0</v>
      </c>
      <c r="O100" s="19">
        <f>Calculations!P78</f>
        <v>0</v>
      </c>
      <c r="P100" s="19">
        <f>Calculations!T78</f>
        <v>0</v>
      </c>
      <c r="Q100" s="19">
        <f>Calculations!Q78</f>
        <v>0</v>
      </c>
      <c r="R100" s="19">
        <f>Calculations!U78</f>
        <v>0</v>
      </c>
      <c r="S100" s="19">
        <f>Calculations!R78</f>
        <v>0</v>
      </c>
      <c r="T100" s="50" t="s">
        <v>62</v>
      </c>
      <c r="U100" s="51" t="s">
        <v>70</v>
      </c>
      <c r="V100" s="49" t="s">
        <v>64</v>
      </c>
    </row>
    <row r="101" spans="2:22" x14ac:dyDescent="0.2">
      <c r="B101" s="18">
        <f>Calculations!A79</f>
        <v>1574</v>
      </c>
      <c r="C101" s="18" t="str">
        <f>Calculations!B79</f>
        <v>SHLAA 2013</v>
      </c>
      <c r="D101" s="18" t="str">
        <f>Calculations!C79</f>
        <v>Housing</v>
      </c>
      <c r="E101" s="19">
        <f>Calculations!D79</f>
        <v>0.37636131826553199</v>
      </c>
      <c r="F101" s="19">
        <f>Calculations!L79</f>
        <v>100</v>
      </c>
      <c r="G101" s="19">
        <f>Calculations!H79</f>
        <v>0.37636131826553199</v>
      </c>
      <c r="H101" s="19">
        <f>Calculations!K79</f>
        <v>0</v>
      </c>
      <c r="I101" s="19">
        <f>Calculations!G79</f>
        <v>0</v>
      </c>
      <c r="J101" s="19">
        <f>Calculations!J79</f>
        <v>0</v>
      </c>
      <c r="K101" s="19">
        <f>Calculations!F79</f>
        <v>0</v>
      </c>
      <c r="L101" s="19">
        <f>Calculations!I79</f>
        <v>0</v>
      </c>
      <c r="M101" s="19">
        <f>Calculations!E79</f>
        <v>0</v>
      </c>
      <c r="N101" s="19">
        <f>Calculations!S79</f>
        <v>0</v>
      </c>
      <c r="O101" s="19">
        <f>Calculations!P79</f>
        <v>0</v>
      </c>
      <c r="P101" s="19">
        <f>Calculations!T79</f>
        <v>0</v>
      </c>
      <c r="Q101" s="19">
        <f>Calculations!Q79</f>
        <v>0</v>
      </c>
      <c r="R101" s="19">
        <f>Calculations!U79</f>
        <v>0.27792441710548527</v>
      </c>
      <c r="S101" s="19">
        <f>Calculations!R79</f>
        <v>1.0460000000000001E-3</v>
      </c>
      <c r="T101" s="50" t="s">
        <v>62</v>
      </c>
      <c r="U101" s="49" t="s">
        <v>69</v>
      </c>
      <c r="V101" s="49" t="s">
        <v>60</v>
      </c>
    </row>
    <row r="102" spans="2:22" x14ac:dyDescent="0.2">
      <c r="B102" s="18">
        <f>Calculations!A80</f>
        <v>1574</v>
      </c>
      <c r="C102" s="18" t="str">
        <f>Calculations!B80</f>
        <v>SHLAA 2013</v>
      </c>
      <c r="D102" s="18" t="str">
        <f>Calculations!C80</f>
        <v>Housing</v>
      </c>
      <c r="E102" s="19">
        <f>Calculations!D80</f>
        <v>0.37765699963272098</v>
      </c>
      <c r="F102" s="19">
        <f>Calculations!L80</f>
        <v>100</v>
      </c>
      <c r="G102" s="19">
        <f>Calculations!H80</f>
        <v>0.37765699963272098</v>
      </c>
      <c r="H102" s="19">
        <f>Calculations!K80</f>
        <v>0</v>
      </c>
      <c r="I102" s="19">
        <f>Calculations!G80</f>
        <v>0</v>
      </c>
      <c r="J102" s="19">
        <f>Calculations!J80</f>
        <v>0</v>
      </c>
      <c r="K102" s="19">
        <f>Calculations!F80</f>
        <v>0</v>
      </c>
      <c r="L102" s="19">
        <f>Calculations!I80</f>
        <v>0</v>
      </c>
      <c r="M102" s="19">
        <f>Calculations!E80</f>
        <v>0</v>
      </c>
      <c r="N102" s="19">
        <f>Calculations!S80</f>
        <v>0</v>
      </c>
      <c r="O102" s="19">
        <f>Calculations!P80</f>
        <v>0</v>
      </c>
      <c r="P102" s="19">
        <f>Calculations!T80</f>
        <v>0</v>
      </c>
      <c r="Q102" s="19">
        <f>Calculations!Q80</f>
        <v>0</v>
      </c>
      <c r="R102" s="19">
        <f>Calculations!U80</f>
        <v>0.272734253833954</v>
      </c>
      <c r="S102" s="19">
        <f>Calculations!R80</f>
        <v>1.0300000000000001E-3</v>
      </c>
      <c r="T102" s="50" t="s">
        <v>62</v>
      </c>
      <c r="U102" s="49" t="s">
        <v>69</v>
      </c>
      <c r="V102" s="49" t="s">
        <v>60</v>
      </c>
    </row>
    <row r="103" spans="2:22" x14ac:dyDescent="0.2">
      <c r="B103" s="18">
        <f>Calculations!A81</f>
        <v>1591</v>
      </c>
      <c r="C103" s="18" t="str">
        <f>Calculations!B81</f>
        <v>SHLAA 2013</v>
      </c>
      <c r="D103" s="18" t="str">
        <f>Calculations!C81</f>
        <v>Housing</v>
      </c>
      <c r="E103" s="19">
        <f>Calculations!D81</f>
        <v>0.17965248638999201</v>
      </c>
      <c r="F103" s="19">
        <f>Calculations!L81</f>
        <v>100</v>
      </c>
      <c r="G103" s="19">
        <f>Calculations!H81</f>
        <v>0.17965248638999201</v>
      </c>
      <c r="H103" s="19">
        <f>Calculations!K81</f>
        <v>0</v>
      </c>
      <c r="I103" s="19">
        <f>Calculations!G81</f>
        <v>0</v>
      </c>
      <c r="J103" s="19">
        <f>Calculations!J81</f>
        <v>0</v>
      </c>
      <c r="K103" s="19">
        <f>Calculations!F81</f>
        <v>0</v>
      </c>
      <c r="L103" s="19">
        <f>Calculations!I81</f>
        <v>0</v>
      </c>
      <c r="M103" s="19">
        <f>Calculations!E81</f>
        <v>0</v>
      </c>
      <c r="N103" s="19">
        <f>Calculations!S81</f>
        <v>0</v>
      </c>
      <c r="O103" s="19">
        <f>Calculations!P81</f>
        <v>0</v>
      </c>
      <c r="P103" s="19">
        <f>Calculations!T81</f>
        <v>0</v>
      </c>
      <c r="Q103" s="19">
        <f>Calculations!Q81</f>
        <v>0</v>
      </c>
      <c r="R103" s="19">
        <f>Calculations!U81</f>
        <v>0.12740276067103207</v>
      </c>
      <c r="S103" s="19">
        <f>Calculations!R81</f>
        <v>2.28882227275E-4</v>
      </c>
      <c r="T103" s="50" t="s">
        <v>62</v>
      </c>
      <c r="U103" s="49" t="s">
        <v>69</v>
      </c>
      <c r="V103" s="49" t="s">
        <v>60</v>
      </c>
    </row>
    <row r="104" spans="2:22" x14ac:dyDescent="0.2">
      <c r="B104" s="18">
        <f>Calculations!A82</f>
        <v>1603</v>
      </c>
      <c r="C104" s="18" t="str">
        <f>Calculations!B82</f>
        <v>SHLAA 2013</v>
      </c>
      <c r="D104" s="18" t="str">
        <f>Calculations!C82</f>
        <v>Housing</v>
      </c>
      <c r="E104" s="19">
        <f>Calculations!D82</f>
        <v>0.68965948010001998</v>
      </c>
      <c r="F104" s="19">
        <f>Calculations!L82</f>
        <v>100</v>
      </c>
      <c r="G104" s="19">
        <f>Calculations!H82</f>
        <v>0.68965948010001998</v>
      </c>
      <c r="H104" s="19">
        <f>Calculations!K82</f>
        <v>0</v>
      </c>
      <c r="I104" s="19">
        <f>Calculations!G82</f>
        <v>0</v>
      </c>
      <c r="J104" s="19">
        <f>Calculations!J82</f>
        <v>0</v>
      </c>
      <c r="K104" s="19">
        <f>Calculations!F82</f>
        <v>0</v>
      </c>
      <c r="L104" s="19">
        <f>Calculations!I82</f>
        <v>0</v>
      </c>
      <c r="M104" s="19">
        <f>Calculations!E82</f>
        <v>0</v>
      </c>
      <c r="N104" s="19">
        <f>Calculations!S82</f>
        <v>0</v>
      </c>
      <c r="O104" s="19">
        <f>Calculations!P82</f>
        <v>0</v>
      </c>
      <c r="P104" s="19">
        <f>Calculations!T82</f>
        <v>0</v>
      </c>
      <c r="Q104" s="19">
        <f>Calculations!Q82</f>
        <v>0</v>
      </c>
      <c r="R104" s="19">
        <f>Calculations!U82</f>
        <v>0.9355855861162421</v>
      </c>
      <c r="S104" s="19">
        <f>Calculations!R82</f>
        <v>6.4523546890999997E-3</v>
      </c>
      <c r="T104" s="50" t="s">
        <v>62</v>
      </c>
      <c r="U104" s="49" t="s">
        <v>69</v>
      </c>
      <c r="V104" s="49" t="s">
        <v>60</v>
      </c>
    </row>
    <row r="105" spans="2:22" x14ac:dyDescent="0.2">
      <c r="B105" s="18">
        <f>Calculations!A83</f>
        <v>1604</v>
      </c>
      <c r="C105" s="18" t="str">
        <f>Calculations!B83</f>
        <v>SHLAA 2013</v>
      </c>
      <c r="D105" s="18" t="str">
        <f>Calculations!C83</f>
        <v>Housing</v>
      </c>
      <c r="E105" s="19">
        <f>Calculations!D83</f>
        <v>0.65264354601695296</v>
      </c>
      <c r="F105" s="19">
        <f>Calculations!L83</f>
        <v>100</v>
      </c>
      <c r="G105" s="19">
        <f>Calculations!H83</f>
        <v>0.65264354601695296</v>
      </c>
      <c r="H105" s="19">
        <f>Calculations!K83</f>
        <v>0</v>
      </c>
      <c r="I105" s="19">
        <f>Calculations!G83</f>
        <v>0</v>
      </c>
      <c r="J105" s="19">
        <f>Calculations!J83</f>
        <v>0</v>
      </c>
      <c r="K105" s="19">
        <f>Calculations!F83</f>
        <v>0</v>
      </c>
      <c r="L105" s="19">
        <f>Calculations!I83</f>
        <v>0</v>
      </c>
      <c r="M105" s="19">
        <f>Calculations!E83</f>
        <v>0</v>
      </c>
      <c r="N105" s="19">
        <f>Calculations!S83</f>
        <v>0</v>
      </c>
      <c r="O105" s="19">
        <f>Calculations!P83</f>
        <v>0</v>
      </c>
      <c r="P105" s="19">
        <f>Calculations!T83</f>
        <v>0</v>
      </c>
      <c r="Q105" s="19">
        <f>Calculations!Q83</f>
        <v>0</v>
      </c>
      <c r="R105" s="19">
        <f>Calculations!U83</f>
        <v>0.55041359963386338</v>
      </c>
      <c r="S105" s="19">
        <f>Calculations!R83</f>
        <v>3.5922388344100001E-3</v>
      </c>
      <c r="T105" s="50" t="s">
        <v>62</v>
      </c>
      <c r="U105" s="49" t="s">
        <v>69</v>
      </c>
      <c r="V105" s="49" t="s">
        <v>60</v>
      </c>
    </row>
    <row r="106" spans="2:22" x14ac:dyDescent="0.2">
      <c r="B106" s="18">
        <f>Calculations!A84</f>
        <v>1606</v>
      </c>
      <c r="C106" s="18" t="str">
        <f>Calculations!B84</f>
        <v>SHLAA 2013</v>
      </c>
      <c r="D106" s="18" t="str">
        <f>Calculations!C84</f>
        <v>Housing</v>
      </c>
      <c r="E106" s="19">
        <f>Calculations!D84</f>
        <v>0.61398757937894699</v>
      </c>
      <c r="F106" s="19">
        <f>Calculations!L84</f>
        <v>100</v>
      </c>
      <c r="G106" s="19">
        <f>Calculations!H84</f>
        <v>0.61398757937894699</v>
      </c>
      <c r="H106" s="19">
        <f>Calculations!K84</f>
        <v>0</v>
      </c>
      <c r="I106" s="19">
        <f>Calculations!G84</f>
        <v>0</v>
      </c>
      <c r="J106" s="19">
        <f>Calculations!J84</f>
        <v>0</v>
      </c>
      <c r="K106" s="19">
        <f>Calculations!F84</f>
        <v>0</v>
      </c>
      <c r="L106" s="19">
        <f>Calculations!I84</f>
        <v>0</v>
      </c>
      <c r="M106" s="19">
        <f>Calculations!E84</f>
        <v>0</v>
      </c>
      <c r="N106" s="19">
        <f>Calculations!S84</f>
        <v>0</v>
      </c>
      <c r="O106" s="19">
        <f>Calculations!P84</f>
        <v>0</v>
      </c>
      <c r="P106" s="19">
        <f>Calculations!T84</f>
        <v>0</v>
      </c>
      <c r="Q106" s="19">
        <f>Calculations!Q84</f>
        <v>0</v>
      </c>
      <c r="R106" s="19">
        <f>Calculations!U84</f>
        <v>7.4860469022992815</v>
      </c>
      <c r="S106" s="19">
        <f>Calculations!R84</f>
        <v>4.59633981666E-2</v>
      </c>
      <c r="T106" s="50" t="s">
        <v>62</v>
      </c>
      <c r="U106" s="49" t="s">
        <v>69</v>
      </c>
      <c r="V106" s="49" t="s">
        <v>60</v>
      </c>
    </row>
    <row r="107" spans="2:22" x14ac:dyDescent="0.2">
      <c r="B107" s="18">
        <f>Calculations!A85</f>
        <v>1608</v>
      </c>
      <c r="C107" s="18" t="str">
        <f>Calculations!B85</f>
        <v>SHLAA 2013</v>
      </c>
      <c r="D107" s="18" t="str">
        <f>Calculations!C85</f>
        <v>Housing</v>
      </c>
      <c r="E107" s="19">
        <f>Calculations!D85</f>
        <v>0.198374177951369</v>
      </c>
      <c r="F107" s="19">
        <f>Calculations!L85</f>
        <v>100</v>
      </c>
      <c r="G107" s="19">
        <f>Calculations!H85</f>
        <v>0.198374177951369</v>
      </c>
      <c r="H107" s="19">
        <f>Calculations!K85</f>
        <v>0</v>
      </c>
      <c r="I107" s="19">
        <f>Calculations!G85</f>
        <v>0</v>
      </c>
      <c r="J107" s="19">
        <f>Calculations!J85</f>
        <v>0</v>
      </c>
      <c r="K107" s="19">
        <f>Calculations!F85</f>
        <v>0</v>
      </c>
      <c r="L107" s="19">
        <f>Calculations!I85</f>
        <v>0</v>
      </c>
      <c r="M107" s="19">
        <f>Calculations!E85</f>
        <v>0</v>
      </c>
      <c r="N107" s="19">
        <f>Calculations!S85</f>
        <v>0</v>
      </c>
      <c r="O107" s="19">
        <f>Calculations!P85</f>
        <v>0</v>
      </c>
      <c r="P107" s="19">
        <f>Calculations!T85</f>
        <v>0</v>
      </c>
      <c r="Q107" s="19">
        <f>Calculations!Q85</f>
        <v>0</v>
      </c>
      <c r="R107" s="19">
        <f>Calculations!U85</f>
        <v>3.7312808276965155E-2</v>
      </c>
      <c r="S107" s="19">
        <f>Calculations!R85</f>
        <v>7.4018976690000003E-5</v>
      </c>
      <c r="T107" s="50" t="s">
        <v>62</v>
      </c>
      <c r="U107" s="49" t="s">
        <v>69</v>
      </c>
      <c r="V107" s="49" t="s">
        <v>60</v>
      </c>
    </row>
    <row r="108" spans="2:22" x14ac:dyDescent="0.2">
      <c r="B108" s="18">
        <f>Calculations!A86</f>
        <v>1616</v>
      </c>
      <c r="C108" s="18" t="str">
        <f>Calculations!B86</f>
        <v>SHLAA 2013</v>
      </c>
      <c r="D108" s="18" t="str">
        <f>Calculations!C86</f>
        <v>Mixed Use</v>
      </c>
      <c r="E108" s="19">
        <f>Calculations!D86</f>
        <v>0.66069035880932803</v>
      </c>
      <c r="F108" s="19">
        <f>Calculations!L86</f>
        <v>100</v>
      </c>
      <c r="G108" s="19">
        <f>Calculations!H86</f>
        <v>0.66069035880932803</v>
      </c>
      <c r="H108" s="19">
        <f>Calculations!K86</f>
        <v>0</v>
      </c>
      <c r="I108" s="19">
        <f>Calculations!G86</f>
        <v>0</v>
      </c>
      <c r="J108" s="19">
        <f>Calculations!J86</f>
        <v>0</v>
      </c>
      <c r="K108" s="19">
        <f>Calculations!F86</f>
        <v>0</v>
      </c>
      <c r="L108" s="19">
        <f>Calculations!I86</f>
        <v>0</v>
      </c>
      <c r="M108" s="19">
        <f>Calculations!E86</f>
        <v>0</v>
      </c>
      <c r="N108" s="19">
        <f>Calculations!S86</f>
        <v>0</v>
      </c>
      <c r="O108" s="19">
        <f>Calculations!P86</f>
        <v>0</v>
      </c>
      <c r="P108" s="19">
        <f>Calculations!T86</f>
        <v>6.0919047418573813</v>
      </c>
      <c r="Q108" s="19">
        <f>Calculations!Q86</f>
        <v>4.0248627297299999E-2</v>
      </c>
      <c r="R108" s="19">
        <f>Calculations!U86</f>
        <v>7.3311036587834266</v>
      </c>
      <c r="S108" s="19">
        <f>Calculations!R86</f>
        <v>4.8435895067899998E-2</v>
      </c>
      <c r="T108" s="50" t="s">
        <v>62</v>
      </c>
      <c r="U108" s="49" t="s">
        <v>69</v>
      </c>
      <c r="V108" s="49" t="s">
        <v>60</v>
      </c>
    </row>
    <row r="109" spans="2:22" x14ac:dyDescent="0.2">
      <c r="B109" s="18">
        <f>Calculations!A87</f>
        <v>1644</v>
      </c>
      <c r="C109" s="18" t="str">
        <f>Calculations!B87</f>
        <v>SHLAA 2013</v>
      </c>
      <c r="D109" s="18" t="str">
        <f>Calculations!C87</f>
        <v>Housing</v>
      </c>
      <c r="E109" s="19">
        <f>Calculations!D87</f>
        <v>4.8003124633150998E-2</v>
      </c>
      <c r="F109" s="19">
        <f>Calculations!L87</f>
        <v>100</v>
      </c>
      <c r="G109" s="19">
        <f>Calculations!H87</f>
        <v>4.8003124633150998E-2</v>
      </c>
      <c r="H109" s="19">
        <f>Calculations!K87</f>
        <v>0</v>
      </c>
      <c r="I109" s="19">
        <f>Calculations!G87</f>
        <v>0</v>
      </c>
      <c r="J109" s="19">
        <f>Calculations!J87</f>
        <v>0</v>
      </c>
      <c r="K109" s="19">
        <f>Calculations!F87</f>
        <v>0</v>
      </c>
      <c r="L109" s="19">
        <f>Calculations!I87</f>
        <v>0</v>
      </c>
      <c r="M109" s="19">
        <f>Calculations!E87</f>
        <v>0</v>
      </c>
      <c r="N109" s="19">
        <f>Calculations!S87</f>
        <v>0</v>
      </c>
      <c r="O109" s="19">
        <f>Calculations!P87</f>
        <v>0</v>
      </c>
      <c r="P109" s="19">
        <f>Calculations!T87</f>
        <v>0</v>
      </c>
      <c r="Q109" s="19">
        <f>Calculations!Q87</f>
        <v>0</v>
      </c>
      <c r="R109" s="19">
        <f>Calculations!U87</f>
        <v>9.4993162408658738E-2</v>
      </c>
      <c r="S109" s="19">
        <f>Calculations!R87</f>
        <v>4.5599686143999997E-5</v>
      </c>
      <c r="T109" s="50" t="s">
        <v>62</v>
      </c>
      <c r="U109" s="49" t="s">
        <v>69</v>
      </c>
      <c r="V109" s="49" t="s">
        <v>60</v>
      </c>
    </row>
    <row r="110" spans="2:22" x14ac:dyDescent="0.2">
      <c r="B110" s="18">
        <f>Calculations!A88</f>
        <v>1654</v>
      </c>
      <c r="C110" s="18" t="str">
        <f>Calculations!B88</f>
        <v>SHLAA 2013</v>
      </c>
      <c r="D110" s="18" t="str">
        <f>Calculations!C88</f>
        <v>Housing</v>
      </c>
      <c r="E110" s="19">
        <f>Calculations!D88</f>
        <v>8.7781884498523005E-2</v>
      </c>
      <c r="F110" s="19">
        <f>Calculations!L88</f>
        <v>100</v>
      </c>
      <c r="G110" s="19">
        <f>Calculations!H88</f>
        <v>8.7781884498523005E-2</v>
      </c>
      <c r="H110" s="19">
        <f>Calculations!K88</f>
        <v>0</v>
      </c>
      <c r="I110" s="19">
        <f>Calculations!G88</f>
        <v>0</v>
      </c>
      <c r="J110" s="19">
        <f>Calculations!J88</f>
        <v>0</v>
      </c>
      <c r="K110" s="19">
        <f>Calculations!F88</f>
        <v>0</v>
      </c>
      <c r="L110" s="19">
        <f>Calculations!I88</f>
        <v>0</v>
      </c>
      <c r="M110" s="19">
        <f>Calculations!E88</f>
        <v>0</v>
      </c>
      <c r="N110" s="19">
        <f>Calculations!S88</f>
        <v>0</v>
      </c>
      <c r="O110" s="19">
        <f>Calculations!P88</f>
        <v>0</v>
      </c>
      <c r="P110" s="19">
        <f>Calculations!T88</f>
        <v>0</v>
      </c>
      <c r="Q110" s="19">
        <f>Calculations!Q88</f>
        <v>0</v>
      </c>
      <c r="R110" s="19">
        <f>Calculations!U88</f>
        <v>0</v>
      </c>
      <c r="S110" s="19">
        <f>Calculations!R88</f>
        <v>0</v>
      </c>
      <c r="T110" s="50" t="s">
        <v>62</v>
      </c>
      <c r="U110" s="51" t="s">
        <v>70</v>
      </c>
      <c r="V110" s="49" t="s">
        <v>64</v>
      </c>
    </row>
    <row r="111" spans="2:22" x14ac:dyDescent="0.2">
      <c r="B111" s="18">
        <f>Calculations!A89</f>
        <v>1672</v>
      </c>
      <c r="C111" s="18" t="str">
        <f>Calculations!B89</f>
        <v>SHLAA 2013</v>
      </c>
      <c r="D111" s="18" t="str">
        <f>Calculations!C89</f>
        <v>Housing</v>
      </c>
      <c r="E111" s="19">
        <f>Calculations!D89</f>
        <v>5.6830555711875001E-2</v>
      </c>
      <c r="F111" s="19">
        <f>Calculations!L89</f>
        <v>100</v>
      </c>
      <c r="G111" s="19">
        <f>Calculations!H89</f>
        <v>5.6830555711875001E-2</v>
      </c>
      <c r="H111" s="19">
        <f>Calculations!K89</f>
        <v>0</v>
      </c>
      <c r="I111" s="19">
        <f>Calculations!G89</f>
        <v>0</v>
      </c>
      <c r="J111" s="19">
        <f>Calculations!J89</f>
        <v>0</v>
      </c>
      <c r="K111" s="19">
        <f>Calculations!F89</f>
        <v>0</v>
      </c>
      <c r="L111" s="19">
        <f>Calculations!I89</f>
        <v>0</v>
      </c>
      <c r="M111" s="19">
        <f>Calculations!E89</f>
        <v>0</v>
      </c>
      <c r="N111" s="19">
        <f>Calculations!S89</f>
        <v>0</v>
      </c>
      <c r="O111" s="19">
        <f>Calculations!P89</f>
        <v>0</v>
      </c>
      <c r="P111" s="19">
        <f>Calculations!T89</f>
        <v>0</v>
      </c>
      <c r="Q111" s="19">
        <f>Calculations!Q89</f>
        <v>0</v>
      </c>
      <c r="R111" s="19">
        <f>Calculations!U89</f>
        <v>0</v>
      </c>
      <c r="S111" s="19">
        <f>Calculations!R89</f>
        <v>0</v>
      </c>
      <c r="T111" s="50" t="s">
        <v>62</v>
      </c>
      <c r="U111" s="51" t="s">
        <v>70</v>
      </c>
      <c r="V111" s="49" t="s">
        <v>64</v>
      </c>
    </row>
    <row r="112" spans="2:22" x14ac:dyDescent="0.2">
      <c r="B112" s="18">
        <f>Calculations!A90</f>
        <v>1688</v>
      </c>
      <c r="C112" s="18" t="str">
        <f>Calculations!B90</f>
        <v>SHLAA 2013</v>
      </c>
      <c r="D112" s="18" t="str">
        <f>Calculations!C90</f>
        <v>Housing</v>
      </c>
      <c r="E112" s="19">
        <f>Calculations!D90</f>
        <v>1.9114119821563001E-2</v>
      </c>
      <c r="F112" s="19">
        <f>Calculations!L90</f>
        <v>100</v>
      </c>
      <c r="G112" s="19">
        <f>Calculations!H90</f>
        <v>1.9114119821563001E-2</v>
      </c>
      <c r="H112" s="19">
        <f>Calculations!K90</f>
        <v>0</v>
      </c>
      <c r="I112" s="19">
        <f>Calculations!G90</f>
        <v>0</v>
      </c>
      <c r="J112" s="19">
        <f>Calculations!J90</f>
        <v>0</v>
      </c>
      <c r="K112" s="19">
        <f>Calculations!F90</f>
        <v>0</v>
      </c>
      <c r="L112" s="19">
        <f>Calculations!I90</f>
        <v>0</v>
      </c>
      <c r="M112" s="19">
        <f>Calculations!E90</f>
        <v>0</v>
      </c>
      <c r="N112" s="19">
        <f>Calculations!S90</f>
        <v>0</v>
      </c>
      <c r="O112" s="19">
        <f>Calculations!P90</f>
        <v>0</v>
      </c>
      <c r="P112" s="19">
        <f>Calculations!T90</f>
        <v>0</v>
      </c>
      <c r="Q112" s="19">
        <f>Calculations!Q90</f>
        <v>0</v>
      </c>
      <c r="R112" s="19">
        <f>Calculations!U90</f>
        <v>0</v>
      </c>
      <c r="S112" s="19">
        <f>Calculations!R90</f>
        <v>0</v>
      </c>
      <c r="T112" s="50" t="s">
        <v>62</v>
      </c>
      <c r="U112" s="51" t="s">
        <v>70</v>
      </c>
      <c r="V112" s="49" t="s">
        <v>64</v>
      </c>
    </row>
    <row r="113" spans="2:22" x14ac:dyDescent="0.2">
      <c r="B113" s="18">
        <f>Calculations!A91</f>
        <v>1713</v>
      </c>
      <c r="C113" s="18" t="str">
        <f>Calculations!B91</f>
        <v>ELR 2014</v>
      </c>
      <c r="D113" s="18" t="str">
        <f>Calculations!C91</f>
        <v>Employment</v>
      </c>
      <c r="E113" s="19">
        <f>Calculations!D91</f>
        <v>31.518233241620599</v>
      </c>
      <c r="F113" s="19">
        <f>Calculations!L91</f>
        <v>93.718369539547822</v>
      </c>
      <c r="G113" s="19">
        <f>Calculations!H91</f>
        <v>29.538374301718598</v>
      </c>
      <c r="H113" s="19">
        <f>Calculations!K91</f>
        <v>1.5859357853914351</v>
      </c>
      <c r="I113" s="19">
        <f>Calculations!G91</f>
        <v>0.49985893990199998</v>
      </c>
      <c r="J113" s="19">
        <f>Calculations!J91</f>
        <v>0</v>
      </c>
      <c r="K113" s="19">
        <f>Calculations!F91</f>
        <v>0</v>
      </c>
      <c r="L113" s="19">
        <f>Calculations!I91</f>
        <v>4.6956946750607322</v>
      </c>
      <c r="M113" s="19">
        <f>Calculations!E91</f>
        <v>1.48</v>
      </c>
      <c r="N113" s="19">
        <f>Calculations!S91</f>
        <v>4.0837000027347328</v>
      </c>
      <c r="O113" s="19">
        <f>Calculations!P91</f>
        <v>1.28711009175</v>
      </c>
      <c r="P113" s="19">
        <f>Calculations!T91</f>
        <v>1.1790764045088076</v>
      </c>
      <c r="Q113" s="19">
        <f>Calculations!Q91</f>
        <v>0.37162405126999998</v>
      </c>
      <c r="R113" s="19">
        <f>Calculations!U91</f>
        <v>5.6776650308778143</v>
      </c>
      <c r="S113" s="19">
        <f>Calculations!R91</f>
        <v>1.7894997071099998</v>
      </c>
      <c r="T113" s="50" t="s">
        <v>63</v>
      </c>
      <c r="U113" s="49" t="s">
        <v>67</v>
      </c>
      <c r="V113" s="49" t="s">
        <v>66</v>
      </c>
    </row>
    <row r="114" spans="2:22" x14ac:dyDescent="0.2">
      <c r="B114" s="18">
        <f>Calculations!A92</f>
        <v>1729</v>
      </c>
      <c r="C114" s="18" t="str">
        <f>Calculations!B92</f>
        <v>SHLAA 2013</v>
      </c>
      <c r="D114" s="18" t="str">
        <f>Calculations!C92</f>
        <v>Housing</v>
      </c>
      <c r="E114" s="19">
        <f>Calculations!D92</f>
        <v>0.436554154591976</v>
      </c>
      <c r="F114" s="19">
        <f>Calculations!L92</f>
        <v>100</v>
      </c>
      <c r="G114" s="19">
        <f>Calculations!H92</f>
        <v>0.436554154591976</v>
      </c>
      <c r="H114" s="19">
        <f>Calculations!K92</f>
        <v>0</v>
      </c>
      <c r="I114" s="19">
        <f>Calculations!G92</f>
        <v>0</v>
      </c>
      <c r="J114" s="19">
        <f>Calculations!J92</f>
        <v>0</v>
      </c>
      <c r="K114" s="19">
        <f>Calculations!F92</f>
        <v>0</v>
      </c>
      <c r="L114" s="19">
        <f>Calculations!I92</f>
        <v>0</v>
      </c>
      <c r="M114" s="19">
        <f>Calculations!E92</f>
        <v>0</v>
      </c>
      <c r="N114" s="19">
        <f>Calculations!S92</f>
        <v>0</v>
      </c>
      <c r="O114" s="19">
        <f>Calculations!P92</f>
        <v>0</v>
      </c>
      <c r="P114" s="19">
        <f>Calculations!T92</f>
        <v>4.6238768550642996E-3</v>
      </c>
      <c r="Q114" s="19">
        <f>Calculations!Q92</f>
        <v>2.0185726513999999E-5</v>
      </c>
      <c r="R114" s="19">
        <f>Calculations!U92</f>
        <v>0.89939091220784073</v>
      </c>
      <c r="S114" s="19">
        <f>Calculations!R92</f>
        <v>3.9263283932660003E-3</v>
      </c>
      <c r="T114" s="50" t="s">
        <v>62</v>
      </c>
      <c r="U114" s="49" t="s">
        <v>69</v>
      </c>
      <c r="V114" s="49" t="s">
        <v>60</v>
      </c>
    </row>
    <row r="115" spans="2:22" x14ac:dyDescent="0.2">
      <c r="B115" s="18">
        <f>Calculations!A93</f>
        <v>1733</v>
      </c>
      <c r="C115" s="18" t="str">
        <f>Calculations!B93</f>
        <v>SHLAA 2013</v>
      </c>
      <c r="D115" s="18" t="str">
        <f>Calculations!C93</f>
        <v>Housing</v>
      </c>
      <c r="E115" s="19">
        <f>Calculations!D93</f>
        <v>0.57470206105587696</v>
      </c>
      <c r="F115" s="19">
        <f>Calculations!L93</f>
        <v>100</v>
      </c>
      <c r="G115" s="19">
        <f>Calculations!H93</f>
        <v>0.57470206105587696</v>
      </c>
      <c r="H115" s="19">
        <f>Calculations!K93</f>
        <v>0</v>
      </c>
      <c r="I115" s="19">
        <f>Calculations!G93</f>
        <v>0</v>
      </c>
      <c r="J115" s="19">
        <f>Calculations!J93</f>
        <v>0</v>
      </c>
      <c r="K115" s="19">
        <f>Calculations!F93</f>
        <v>0</v>
      </c>
      <c r="L115" s="19">
        <f>Calculations!I93</f>
        <v>0</v>
      </c>
      <c r="M115" s="19">
        <f>Calculations!E93</f>
        <v>0</v>
      </c>
      <c r="N115" s="19">
        <f>Calculations!S93</f>
        <v>0</v>
      </c>
      <c r="O115" s="19">
        <f>Calculations!P93</f>
        <v>0</v>
      </c>
      <c r="P115" s="19">
        <f>Calculations!T93</f>
        <v>0</v>
      </c>
      <c r="Q115" s="19">
        <f>Calculations!Q93</f>
        <v>0</v>
      </c>
      <c r="R115" s="19">
        <f>Calculations!U93</f>
        <v>0</v>
      </c>
      <c r="S115" s="19">
        <f>Calculations!R93</f>
        <v>0</v>
      </c>
      <c r="T115" s="50" t="s">
        <v>62</v>
      </c>
      <c r="U115" s="51" t="s">
        <v>70</v>
      </c>
      <c r="V115" s="49" t="s">
        <v>64</v>
      </c>
    </row>
    <row r="116" spans="2:22" x14ac:dyDescent="0.2">
      <c r="B116" s="18">
        <f>Calculations!A94</f>
        <v>1734</v>
      </c>
      <c r="C116" s="18" t="str">
        <f>Calculations!B94</f>
        <v>SHLAA 2013</v>
      </c>
      <c r="D116" s="18" t="str">
        <f>Calculations!C94</f>
        <v>Housing</v>
      </c>
      <c r="E116" s="19">
        <f>Calculations!D94</f>
        <v>9.9279748814380994E-2</v>
      </c>
      <c r="F116" s="19">
        <f>Calculations!L94</f>
        <v>100</v>
      </c>
      <c r="G116" s="19">
        <f>Calculations!H94</f>
        <v>9.9279748814380994E-2</v>
      </c>
      <c r="H116" s="19">
        <f>Calculations!K94</f>
        <v>0</v>
      </c>
      <c r="I116" s="19">
        <f>Calculations!G94</f>
        <v>0</v>
      </c>
      <c r="J116" s="19">
        <f>Calculations!J94</f>
        <v>0</v>
      </c>
      <c r="K116" s="19">
        <f>Calculations!F94</f>
        <v>0</v>
      </c>
      <c r="L116" s="19">
        <f>Calculations!I94</f>
        <v>0</v>
      </c>
      <c r="M116" s="19">
        <f>Calculations!E94</f>
        <v>0</v>
      </c>
      <c r="N116" s="19">
        <f>Calculations!S94</f>
        <v>0</v>
      </c>
      <c r="O116" s="19">
        <f>Calculations!P94</f>
        <v>0</v>
      </c>
      <c r="P116" s="19">
        <f>Calculations!T94</f>
        <v>0</v>
      </c>
      <c r="Q116" s="19">
        <f>Calculations!Q94</f>
        <v>0</v>
      </c>
      <c r="R116" s="19">
        <f>Calculations!U94</f>
        <v>0</v>
      </c>
      <c r="S116" s="19">
        <f>Calculations!R94</f>
        <v>0</v>
      </c>
      <c r="T116" s="50" t="s">
        <v>62</v>
      </c>
      <c r="U116" s="51" t="s">
        <v>70</v>
      </c>
      <c r="V116" s="49" t="s">
        <v>64</v>
      </c>
    </row>
    <row r="117" spans="2:22" x14ac:dyDescent="0.2">
      <c r="B117" s="18">
        <f>Calculations!A95</f>
        <v>1760</v>
      </c>
      <c r="C117" s="18" t="str">
        <f>Calculations!B95</f>
        <v>SHLAA 2013</v>
      </c>
      <c r="D117" s="18" t="str">
        <f>Calculations!C95</f>
        <v>Housing</v>
      </c>
      <c r="E117" s="19">
        <f>Calculations!D95</f>
        <v>0.28428442550356597</v>
      </c>
      <c r="F117" s="19">
        <f>Calculations!L95</f>
        <v>100</v>
      </c>
      <c r="G117" s="19">
        <f>Calculations!H95</f>
        <v>0.28428442550356597</v>
      </c>
      <c r="H117" s="19">
        <f>Calculations!K95</f>
        <v>0</v>
      </c>
      <c r="I117" s="19">
        <f>Calculations!G95</f>
        <v>0</v>
      </c>
      <c r="J117" s="19">
        <f>Calculations!J95</f>
        <v>0</v>
      </c>
      <c r="K117" s="19">
        <f>Calculations!F95</f>
        <v>0</v>
      </c>
      <c r="L117" s="19">
        <f>Calculations!I95</f>
        <v>0</v>
      </c>
      <c r="M117" s="19">
        <f>Calculations!E95</f>
        <v>0</v>
      </c>
      <c r="N117" s="19">
        <f>Calculations!S95</f>
        <v>0</v>
      </c>
      <c r="O117" s="19">
        <f>Calculations!P95</f>
        <v>0</v>
      </c>
      <c r="P117" s="19">
        <f>Calculations!T95</f>
        <v>2.3553470334856628</v>
      </c>
      <c r="Q117" s="19">
        <f>Calculations!Q95</f>
        <v>6.6958847827600001E-3</v>
      </c>
      <c r="R117" s="19">
        <f>Calculations!U95</f>
        <v>4.9073400409918007</v>
      </c>
      <c r="S117" s="19">
        <f>Calculations!R95</f>
        <v>1.395080344304E-2</v>
      </c>
      <c r="T117" s="50" t="s">
        <v>62</v>
      </c>
      <c r="U117" s="49" t="s">
        <v>69</v>
      </c>
      <c r="V117" s="49" t="s">
        <v>60</v>
      </c>
    </row>
    <row r="118" spans="2:22" x14ac:dyDescent="0.2">
      <c r="B118" s="18">
        <f>Calculations!A96</f>
        <v>1761</v>
      </c>
      <c r="C118" s="18" t="str">
        <f>Calculations!B96</f>
        <v>SHLAA 2013</v>
      </c>
      <c r="D118" s="18" t="str">
        <f>Calculations!C96</f>
        <v>Housing</v>
      </c>
      <c r="E118" s="19">
        <f>Calculations!D96</f>
        <v>0.12247951470285499</v>
      </c>
      <c r="F118" s="19">
        <f>Calculations!L96</f>
        <v>100</v>
      </c>
      <c r="G118" s="19">
        <f>Calculations!H96</f>
        <v>0.12247951470285499</v>
      </c>
      <c r="H118" s="19">
        <f>Calculations!K96</f>
        <v>0</v>
      </c>
      <c r="I118" s="19">
        <f>Calculations!G96</f>
        <v>0</v>
      </c>
      <c r="J118" s="19">
        <f>Calculations!J96</f>
        <v>0</v>
      </c>
      <c r="K118" s="19">
        <f>Calculations!F96</f>
        <v>0</v>
      </c>
      <c r="L118" s="19">
        <f>Calculations!I96</f>
        <v>0</v>
      </c>
      <c r="M118" s="19">
        <f>Calculations!E96</f>
        <v>0</v>
      </c>
      <c r="N118" s="19">
        <f>Calculations!S96</f>
        <v>7.4427462634186195E-3</v>
      </c>
      <c r="O118" s="19">
        <f>Calculations!P96</f>
        <v>9.1158395039999993E-6</v>
      </c>
      <c r="P118" s="19">
        <f>Calculations!T96</f>
        <v>2.1431476901131234</v>
      </c>
      <c r="Q118" s="19">
        <f>Calculations!Q96</f>
        <v>2.624916890216E-3</v>
      </c>
      <c r="R118" s="19">
        <f>Calculations!U96</f>
        <v>3.0951197323789157</v>
      </c>
      <c r="S118" s="19">
        <f>Calculations!R96</f>
        <v>3.79088762769E-3</v>
      </c>
      <c r="T118" s="50" t="s">
        <v>62</v>
      </c>
      <c r="U118" s="49" t="s">
        <v>69</v>
      </c>
      <c r="V118" s="49" t="s">
        <v>60</v>
      </c>
    </row>
    <row r="119" spans="2:22" x14ac:dyDescent="0.2">
      <c r="B119" s="18">
        <f>Calculations!A97</f>
        <v>1779</v>
      </c>
      <c r="C119" s="18" t="str">
        <f>Calculations!B97</f>
        <v>SHLAA 2013</v>
      </c>
      <c r="D119" s="18" t="str">
        <f>Calculations!C97</f>
        <v>Housing</v>
      </c>
      <c r="E119" s="19">
        <f>Calculations!D97</f>
        <v>5.2212213451885002E-2</v>
      </c>
      <c r="F119" s="19">
        <f>Calculations!L97</f>
        <v>100</v>
      </c>
      <c r="G119" s="19">
        <f>Calculations!H97</f>
        <v>5.2212213451885002E-2</v>
      </c>
      <c r="H119" s="19">
        <f>Calculations!K97</f>
        <v>0</v>
      </c>
      <c r="I119" s="19">
        <f>Calculations!G97</f>
        <v>0</v>
      </c>
      <c r="J119" s="19">
        <f>Calculations!J97</f>
        <v>0</v>
      </c>
      <c r="K119" s="19">
        <f>Calculations!F97</f>
        <v>0</v>
      </c>
      <c r="L119" s="19">
        <f>Calculations!I97</f>
        <v>0</v>
      </c>
      <c r="M119" s="19">
        <f>Calculations!E97</f>
        <v>0</v>
      </c>
      <c r="N119" s="19">
        <f>Calculations!S97</f>
        <v>0</v>
      </c>
      <c r="O119" s="19">
        <f>Calculations!P97</f>
        <v>0</v>
      </c>
      <c r="P119" s="19">
        <f>Calculations!T97</f>
        <v>0</v>
      </c>
      <c r="Q119" s="19">
        <f>Calculations!Q97</f>
        <v>0</v>
      </c>
      <c r="R119" s="19">
        <f>Calculations!U97</f>
        <v>0</v>
      </c>
      <c r="S119" s="19">
        <f>Calculations!R97</f>
        <v>0</v>
      </c>
      <c r="T119" s="50" t="s">
        <v>62</v>
      </c>
      <c r="U119" s="51" t="s">
        <v>70</v>
      </c>
      <c r="V119" s="49" t="s">
        <v>64</v>
      </c>
    </row>
    <row r="120" spans="2:22" x14ac:dyDescent="0.2">
      <c r="B120" s="18">
        <f>Calculations!A98</f>
        <v>1784</v>
      </c>
      <c r="C120" s="18" t="str">
        <f>Calculations!B98</f>
        <v>SHLAA 2013</v>
      </c>
      <c r="D120" s="18" t="str">
        <f>Calculations!C98</f>
        <v>Housing</v>
      </c>
      <c r="E120" s="19">
        <f>Calculations!D98</f>
        <v>0.112903101783039</v>
      </c>
      <c r="F120" s="19">
        <f>Calculations!L98</f>
        <v>100</v>
      </c>
      <c r="G120" s="19">
        <f>Calculations!H98</f>
        <v>0.112903101783039</v>
      </c>
      <c r="H120" s="19">
        <f>Calculations!K98</f>
        <v>0</v>
      </c>
      <c r="I120" s="19">
        <f>Calculations!G98</f>
        <v>0</v>
      </c>
      <c r="J120" s="19">
        <f>Calculations!J98</f>
        <v>0</v>
      </c>
      <c r="K120" s="19">
        <f>Calculations!F98</f>
        <v>0</v>
      </c>
      <c r="L120" s="19">
        <f>Calculations!I98</f>
        <v>0</v>
      </c>
      <c r="M120" s="19">
        <f>Calculations!E98</f>
        <v>0</v>
      </c>
      <c r="N120" s="19">
        <f>Calculations!S98</f>
        <v>0</v>
      </c>
      <c r="O120" s="19">
        <f>Calculations!P98</f>
        <v>0</v>
      </c>
      <c r="P120" s="19">
        <f>Calculations!T98</f>
        <v>0</v>
      </c>
      <c r="Q120" s="19">
        <f>Calculations!Q98</f>
        <v>0</v>
      </c>
      <c r="R120" s="19">
        <f>Calculations!U98</f>
        <v>0</v>
      </c>
      <c r="S120" s="19">
        <f>Calculations!R98</f>
        <v>0</v>
      </c>
      <c r="T120" s="50" t="s">
        <v>62</v>
      </c>
      <c r="U120" s="51" t="s">
        <v>70</v>
      </c>
      <c r="V120" s="49" t="s">
        <v>64</v>
      </c>
    </row>
    <row r="121" spans="2:22" x14ac:dyDescent="0.2">
      <c r="B121" s="18">
        <f>Calculations!A99</f>
        <v>1788</v>
      </c>
      <c r="C121" s="18" t="str">
        <f>Calculations!B99</f>
        <v>SHLAA 2013</v>
      </c>
      <c r="D121" s="18" t="str">
        <f>Calculations!C99</f>
        <v>Housing</v>
      </c>
      <c r="E121" s="19">
        <f>Calculations!D99</f>
        <v>0.19613733247395901</v>
      </c>
      <c r="F121" s="19">
        <f>Calculations!L99</f>
        <v>100</v>
      </c>
      <c r="G121" s="19">
        <f>Calculations!H99</f>
        <v>0.19613733247395901</v>
      </c>
      <c r="H121" s="19">
        <f>Calculations!K99</f>
        <v>0</v>
      </c>
      <c r="I121" s="19">
        <f>Calculations!G99</f>
        <v>0</v>
      </c>
      <c r="J121" s="19">
        <f>Calculations!J99</f>
        <v>0</v>
      </c>
      <c r="K121" s="19">
        <f>Calculations!F99</f>
        <v>0</v>
      </c>
      <c r="L121" s="19">
        <f>Calculations!I99</f>
        <v>0</v>
      </c>
      <c r="M121" s="19">
        <f>Calculations!E99</f>
        <v>0</v>
      </c>
      <c r="N121" s="19">
        <f>Calculations!S99</f>
        <v>0</v>
      </c>
      <c r="O121" s="19">
        <f>Calculations!P99</f>
        <v>0</v>
      </c>
      <c r="P121" s="19">
        <f>Calculations!T99</f>
        <v>0</v>
      </c>
      <c r="Q121" s="19">
        <f>Calculations!Q99</f>
        <v>0</v>
      </c>
      <c r="R121" s="19">
        <f>Calculations!U99</f>
        <v>5.8464584683400218E-3</v>
      </c>
      <c r="S121" s="19">
        <f>Calculations!R99</f>
        <v>1.1467087684E-5</v>
      </c>
      <c r="T121" s="50" t="s">
        <v>62</v>
      </c>
      <c r="U121" s="49" t="s">
        <v>69</v>
      </c>
      <c r="V121" s="49" t="s">
        <v>60</v>
      </c>
    </row>
    <row r="122" spans="2:22" x14ac:dyDescent="0.2">
      <c r="B122" s="18">
        <f>Calculations!A100</f>
        <v>2014</v>
      </c>
      <c r="C122" s="18" t="str">
        <f>Calculations!B100</f>
        <v>SHLAA 2013</v>
      </c>
      <c r="D122" s="18" t="str">
        <f>Calculations!C100</f>
        <v>Housing</v>
      </c>
      <c r="E122" s="19">
        <f>Calculations!D100</f>
        <v>0.56538128749276795</v>
      </c>
      <c r="F122" s="19">
        <f>Calculations!L100</f>
        <v>100</v>
      </c>
      <c r="G122" s="19">
        <f>Calculations!H100</f>
        <v>0.56538128749276795</v>
      </c>
      <c r="H122" s="19">
        <f>Calculations!K100</f>
        <v>0</v>
      </c>
      <c r="I122" s="19">
        <f>Calculations!G100</f>
        <v>0</v>
      </c>
      <c r="J122" s="19">
        <f>Calculations!J100</f>
        <v>0</v>
      </c>
      <c r="K122" s="19">
        <f>Calculations!F100</f>
        <v>0</v>
      </c>
      <c r="L122" s="19">
        <f>Calculations!I100</f>
        <v>0</v>
      </c>
      <c r="M122" s="19">
        <f>Calculations!E100</f>
        <v>0</v>
      </c>
      <c r="N122" s="19">
        <f>Calculations!S100</f>
        <v>0</v>
      </c>
      <c r="O122" s="19">
        <f>Calculations!P100</f>
        <v>0</v>
      </c>
      <c r="P122" s="19">
        <f>Calculations!T100</f>
        <v>1.9809640408983757</v>
      </c>
      <c r="Q122" s="19">
        <f>Calculations!Q100</f>
        <v>1.1199999999199999E-2</v>
      </c>
      <c r="R122" s="19">
        <f>Calculations!U100</f>
        <v>3.0086866840136786</v>
      </c>
      <c r="S122" s="19">
        <f>Calculations!R100</f>
        <v>1.7010551510700002E-2</v>
      </c>
      <c r="T122" s="50" t="s">
        <v>62</v>
      </c>
      <c r="U122" s="49" t="s">
        <v>69</v>
      </c>
      <c r="V122" s="49" t="s">
        <v>60</v>
      </c>
    </row>
    <row r="123" spans="2:22" x14ac:dyDescent="0.2">
      <c r="B123" s="18">
        <f>Calculations!A101</f>
        <v>2509</v>
      </c>
      <c r="C123" s="18" t="str">
        <f>Calculations!B101</f>
        <v>SHLAA 2013</v>
      </c>
      <c r="D123" s="18" t="str">
        <f>Calculations!C101</f>
        <v>Housing</v>
      </c>
      <c r="E123" s="19">
        <f>Calculations!D101</f>
        <v>0.14488176645498599</v>
      </c>
      <c r="F123" s="19">
        <f>Calculations!L101</f>
        <v>100</v>
      </c>
      <c r="G123" s="19">
        <f>Calculations!H101</f>
        <v>0.14488176645498599</v>
      </c>
      <c r="H123" s="19">
        <f>Calculations!K101</f>
        <v>0</v>
      </c>
      <c r="I123" s="19">
        <f>Calculations!G101</f>
        <v>0</v>
      </c>
      <c r="J123" s="19">
        <f>Calculations!J101</f>
        <v>0</v>
      </c>
      <c r="K123" s="19">
        <f>Calculations!F101</f>
        <v>0</v>
      </c>
      <c r="L123" s="19">
        <f>Calculations!I101</f>
        <v>0</v>
      </c>
      <c r="M123" s="19">
        <f>Calculations!E101</f>
        <v>0</v>
      </c>
      <c r="N123" s="19">
        <f>Calculations!S101</f>
        <v>0</v>
      </c>
      <c r="O123" s="19">
        <f>Calculations!P101</f>
        <v>0</v>
      </c>
      <c r="P123" s="19">
        <f>Calculations!T101</f>
        <v>0</v>
      </c>
      <c r="Q123" s="19">
        <f>Calculations!Q101</f>
        <v>0</v>
      </c>
      <c r="R123" s="19">
        <f>Calculations!U101</f>
        <v>0</v>
      </c>
      <c r="S123" s="19">
        <f>Calculations!R101</f>
        <v>0</v>
      </c>
      <c r="T123" s="50" t="s">
        <v>62</v>
      </c>
      <c r="U123" s="51" t="s">
        <v>70</v>
      </c>
      <c r="V123" s="49" t="s">
        <v>64</v>
      </c>
    </row>
    <row r="124" spans="2:22" x14ac:dyDescent="0.2">
      <c r="B124" s="18">
        <f>Calculations!A102</f>
        <v>2572</v>
      </c>
      <c r="C124" s="18" t="str">
        <f>Calculations!B102</f>
        <v>SHLAA 2013</v>
      </c>
      <c r="D124" s="18" t="str">
        <f>Calculations!C102</f>
        <v>Housing</v>
      </c>
      <c r="E124" s="19">
        <f>Calculations!D102</f>
        <v>1.11376596594208</v>
      </c>
      <c r="F124" s="19">
        <f>Calculations!L102</f>
        <v>100</v>
      </c>
      <c r="G124" s="19">
        <f>Calculations!H102</f>
        <v>1.11376596594208</v>
      </c>
      <c r="H124" s="19">
        <f>Calculations!K102</f>
        <v>0</v>
      </c>
      <c r="I124" s="19">
        <f>Calculations!G102</f>
        <v>0</v>
      </c>
      <c r="J124" s="19">
        <f>Calculations!J102</f>
        <v>0</v>
      </c>
      <c r="K124" s="19">
        <f>Calculations!F102</f>
        <v>0</v>
      </c>
      <c r="L124" s="19">
        <f>Calculations!I102</f>
        <v>0</v>
      </c>
      <c r="M124" s="19">
        <f>Calculations!E102</f>
        <v>0</v>
      </c>
      <c r="N124" s="19">
        <f>Calculations!S102</f>
        <v>0</v>
      </c>
      <c r="O124" s="19">
        <f>Calculations!P102</f>
        <v>0</v>
      </c>
      <c r="P124" s="19">
        <f>Calculations!T102</f>
        <v>0</v>
      </c>
      <c r="Q124" s="19">
        <f>Calculations!Q102</f>
        <v>0</v>
      </c>
      <c r="R124" s="19">
        <f>Calculations!U102</f>
        <v>0</v>
      </c>
      <c r="S124" s="19">
        <f>Calculations!R102</f>
        <v>0</v>
      </c>
      <c r="T124" s="50" t="s">
        <v>62</v>
      </c>
      <c r="U124" s="51" t="s">
        <v>69</v>
      </c>
      <c r="V124" s="49" t="s">
        <v>60</v>
      </c>
    </row>
    <row r="125" spans="2:22" x14ac:dyDescent="0.2">
      <c r="B125" s="18">
        <f>Calculations!A103</f>
        <v>2606</v>
      </c>
      <c r="C125" s="18" t="str">
        <f>Calculations!B103</f>
        <v>SHLAA 2013</v>
      </c>
      <c r="D125" s="18" t="str">
        <f>Calculations!C103</f>
        <v>Housing</v>
      </c>
      <c r="E125" s="19">
        <f>Calculations!D103</f>
        <v>1.0233764438317901</v>
      </c>
      <c r="F125" s="19">
        <f>Calculations!L103</f>
        <v>100</v>
      </c>
      <c r="G125" s="19">
        <f>Calculations!H103</f>
        <v>1.0233764438317901</v>
      </c>
      <c r="H125" s="19">
        <f>Calculations!K103</f>
        <v>0</v>
      </c>
      <c r="I125" s="19">
        <f>Calculations!G103</f>
        <v>0</v>
      </c>
      <c r="J125" s="19">
        <f>Calculations!J103</f>
        <v>0</v>
      </c>
      <c r="K125" s="19">
        <f>Calculations!F103</f>
        <v>0</v>
      </c>
      <c r="L125" s="19">
        <f>Calculations!I103</f>
        <v>0</v>
      </c>
      <c r="M125" s="19">
        <f>Calculations!E103</f>
        <v>0</v>
      </c>
      <c r="N125" s="19">
        <f>Calculations!S103</f>
        <v>0</v>
      </c>
      <c r="O125" s="19">
        <f>Calculations!P103</f>
        <v>0</v>
      </c>
      <c r="P125" s="19">
        <f>Calculations!T103</f>
        <v>0</v>
      </c>
      <c r="Q125" s="19">
        <f>Calculations!Q103</f>
        <v>0</v>
      </c>
      <c r="R125" s="19">
        <f>Calculations!U103</f>
        <v>0.44731314592799293</v>
      </c>
      <c r="S125" s="19">
        <f>Calculations!R103</f>
        <v>4.5776973655899996E-3</v>
      </c>
      <c r="T125" s="50" t="s">
        <v>62</v>
      </c>
      <c r="U125" s="49" t="s">
        <v>69</v>
      </c>
      <c r="V125" s="49" t="s">
        <v>60</v>
      </c>
    </row>
    <row r="126" spans="2:22" x14ac:dyDescent="0.2">
      <c r="B126" s="18">
        <f>Calculations!A104</f>
        <v>2613</v>
      </c>
      <c r="C126" s="18" t="str">
        <f>Calculations!B104</f>
        <v>SHLAA 2013</v>
      </c>
      <c r="D126" s="18" t="str">
        <f>Calculations!C104</f>
        <v>Housing</v>
      </c>
      <c r="E126" s="19">
        <f>Calculations!D104</f>
        <v>2.4971694980851602</v>
      </c>
      <c r="F126" s="19">
        <f>Calculations!L104</f>
        <v>100</v>
      </c>
      <c r="G126" s="19">
        <f>Calculations!H104</f>
        <v>2.4971694980851602</v>
      </c>
      <c r="H126" s="19">
        <f>Calculations!K104</f>
        <v>0</v>
      </c>
      <c r="I126" s="19">
        <f>Calculations!G104</f>
        <v>0</v>
      </c>
      <c r="J126" s="19">
        <f>Calculations!J104</f>
        <v>0</v>
      </c>
      <c r="K126" s="19">
        <f>Calculations!F104</f>
        <v>0</v>
      </c>
      <c r="L126" s="19">
        <f>Calculations!I104</f>
        <v>0</v>
      </c>
      <c r="M126" s="19">
        <f>Calculations!E104</f>
        <v>0</v>
      </c>
      <c r="N126" s="19">
        <f>Calculations!S104</f>
        <v>0.54461661536105321</v>
      </c>
      <c r="O126" s="19">
        <f>Calculations!P104</f>
        <v>1.3600000000300001E-2</v>
      </c>
      <c r="P126" s="19">
        <f>Calculations!T104</f>
        <v>2.664707862631067</v>
      </c>
      <c r="Q126" s="19">
        <f>Calculations!Q104</f>
        <v>6.6542271958700008E-2</v>
      </c>
      <c r="R126" s="19">
        <f>Calculations!U104</f>
        <v>8.5964832352633209</v>
      </c>
      <c r="S126" s="19">
        <f>Calculations!R104</f>
        <v>0.214668757259</v>
      </c>
      <c r="T126" s="50" t="s">
        <v>62</v>
      </c>
      <c r="U126" s="49" t="s">
        <v>69</v>
      </c>
      <c r="V126" s="49" t="s">
        <v>60</v>
      </c>
    </row>
    <row r="127" spans="2:22" x14ac:dyDescent="0.2">
      <c r="B127" s="18">
        <f>Calculations!A105</f>
        <v>2614</v>
      </c>
      <c r="C127" s="18" t="str">
        <f>Calculations!B105</f>
        <v>SHLAA 2013</v>
      </c>
      <c r="D127" s="18" t="str">
        <f>Calculations!C105</f>
        <v>Housing</v>
      </c>
      <c r="E127" s="19">
        <f>Calculations!D105</f>
        <v>0.52844135539804105</v>
      </c>
      <c r="F127" s="19">
        <f>Calculations!L105</f>
        <v>100</v>
      </c>
      <c r="G127" s="19">
        <f>Calculations!H105</f>
        <v>0.52844135539804105</v>
      </c>
      <c r="H127" s="19">
        <f>Calculations!K105</f>
        <v>0</v>
      </c>
      <c r="I127" s="19">
        <f>Calculations!G105</f>
        <v>0</v>
      </c>
      <c r="J127" s="19">
        <f>Calculations!J105</f>
        <v>0</v>
      </c>
      <c r="K127" s="19">
        <f>Calculations!F105</f>
        <v>0</v>
      </c>
      <c r="L127" s="19">
        <f>Calculations!I105</f>
        <v>0</v>
      </c>
      <c r="M127" s="19">
        <f>Calculations!E105</f>
        <v>0</v>
      </c>
      <c r="N127" s="19">
        <f>Calculations!S105</f>
        <v>4.0117980513715468</v>
      </c>
      <c r="O127" s="19">
        <f>Calculations!P105</f>
        <v>2.1199999998499999E-2</v>
      </c>
      <c r="P127" s="19">
        <f>Calculations!T105</f>
        <v>6.1659721181089049</v>
      </c>
      <c r="Q127" s="19">
        <f>Calculations!Q105</f>
        <v>3.2583546634399996E-2</v>
      </c>
      <c r="R127" s="19">
        <f>Calculations!U105</f>
        <v>5.2972367951056425</v>
      </c>
      <c r="S127" s="19">
        <f>Calculations!R105</f>
        <v>2.7992789918700009E-2</v>
      </c>
      <c r="T127" s="50" t="s">
        <v>62</v>
      </c>
      <c r="U127" s="49" t="s">
        <v>69</v>
      </c>
      <c r="V127" s="49" t="s">
        <v>60</v>
      </c>
    </row>
    <row r="128" spans="2:22" x14ac:dyDescent="0.2">
      <c r="B128" s="18">
        <f>Calculations!A106</f>
        <v>2618</v>
      </c>
      <c r="C128" s="18" t="str">
        <f>Calculations!B106</f>
        <v>SHLAA 2013</v>
      </c>
      <c r="D128" s="18" t="str">
        <f>Calculations!C106</f>
        <v>Housing</v>
      </c>
      <c r="E128" s="19">
        <f>Calculations!D106</f>
        <v>0.38795355229109701</v>
      </c>
      <c r="F128" s="19">
        <f>Calculations!L106</f>
        <v>100</v>
      </c>
      <c r="G128" s="19">
        <f>Calculations!H106</f>
        <v>0.38795355229109701</v>
      </c>
      <c r="H128" s="19">
        <f>Calculations!K106</f>
        <v>0</v>
      </c>
      <c r="I128" s="19">
        <f>Calculations!G106</f>
        <v>0</v>
      </c>
      <c r="J128" s="19">
        <f>Calculations!J106</f>
        <v>0</v>
      </c>
      <c r="K128" s="19">
        <f>Calculations!F106</f>
        <v>0</v>
      </c>
      <c r="L128" s="19">
        <f>Calculations!I106</f>
        <v>0</v>
      </c>
      <c r="M128" s="19">
        <f>Calculations!E106</f>
        <v>0</v>
      </c>
      <c r="N128" s="19">
        <f>Calculations!S106</f>
        <v>0</v>
      </c>
      <c r="O128" s="19">
        <f>Calculations!P106</f>
        <v>0</v>
      </c>
      <c r="P128" s="19">
        <f>Calculations!T106</f>
        <v>0</v>
      </c>
      <c r="Q128" s="19">
        <f>Calculations!Q106</f>
        <v>0</v>
      </c>
      <c r="R128" s="19">
        <f>Calculations!U106</f>
        <v>3.5662581931763651E-2</v>
      </c>
      <c r="S128" s="19">
        <f>Calculations!R106</f>
        <v>1.38354253443E-4</v>
      </c>
      <c r="T128" s="50" t="s">
        <v>62</v>
      </c>
      <c r="U128" s="49" t="s">
        <v>69</v>
      </c>
      <c r="V128" s="49" t="s">
        <v>60</v>
      </c>
    </row>
    <row r="129" spans="2:22" x14ac:dyDescent="0.2">
      <c r="B129" s="18">
        <f>Calculations!A107</f>
        <v>2620</v>
      </c>
      <c r="C129" s="18" t="str">
        <f>Calculations!B107</f>
        <v>SHLAA 2013</v>
      </c>
      <c r="D129" s="18" t="str">
        <f>Calculations!C107</f>
        <v>Housing</v>
      </c>
      <c r="E129" s="19">
        <f>Calculations!D107</f>
        <v>3.6514872611693199</v>
      </c>
      <c r="F129" s="19">
        <f>Calculations!L107</f>
        <v>100</v>
      </c>
      <c r="G129" s="19">
        <f>Calculations!H107</f>
        <v>3.6514872611693199</v>
      </c>
      <c r="H129" s="19">
        <f>Calculations!K107</f>
        <v>0</v>
      </c>
      <c r="I129" s="19">
        <f>Calculations!G107</f>
        <v>0</v>
      </c>
      <c r="J129" s="19">
        <f>Calculations!J107</f>
        <v>0</v>
      </c>
      <c r="K129" s="19">
        <f>Calculations!F107</f>
        <v>0</v>
      </c>
      <c r="L129" s="19">
        <f>Calculations!I107</f>
        <v>0</v>
      </c>
      <c r="M129" s="19">
        <f>Calculations!E107</f>
        <v>0</v>
      </c>
      <c r="N129" s="19">
        <f>Calculations!S107</f>
        <v>0.27386101295058851</v>
      </c>
      <c r="O129" s="19">
        <f>Calculations!P107</f>
        <v>1.00000000012E-2</v>
      </c>
      <c r="P129" s="19">
        <f>Calculations!T107</f>
        <v>0.78871971717566236</v>
      </c>
      <c r="Q129" s="19">
        <f>Calculations!Q107</f>
        <v>2.8799999999000001E-2</v>
      </c>
      <c r="R129" s="19">
        <f>Calculations!U107</f>
        <v>2.6264022412908252</v>
      </c>
      <c r="S129" s="19">
        <f>Calculations!R107</f>
        <v>9.5902743267799989E-2</v>
      </c>
      <c r="T129" s="50" t="s">
        <v>62</v>
      </c>
      <c r="U129" s="49" t="s">
        <v>69</v>
      </c>
      <c r="V129" s="49" t="s">
        <v>60</v>
      </c>
    </row>
    <row r="130" spans="2:22" x14ac:dyDescent="0.2">
      <c r="B130" s="18">
        <f>Calculations!A108</f>
        <v>2643</v>
      </c>
      <c r="C130" s="18" t="str">
        <f>Calculations!B108</f>
        <v>SHLAA 2013</v>
      </c>
      <c r="D130" s="18" t="str">
        <f>Calculations!C108</f>
        <v>Housing</v>
      </c>
      <c r="E130" s="19">
        <f>Calculations!D108</f>
        <v>27.999108327061698</v>
      </c>
      <c r="F130" s="19">
        <f>Calculations!L108</f>
        <v>100</v>
      </c>
      <c r="G130" s="19">
        <f>Calculations!H108</f>
        <v>27.999108327061698</v>
      </c>
      <c r="H130" s="19">
        <f>Calculations!K108</f>
        <v>0</v>
      </c>
      <c r="I130" s="19">
        <f>Calculations!G108</f>
        <v>0</v>
      </c>
      <c r="J130" s="19">
        <f>Calculations!J108</f>
        <v>0</v>
      </c>
      <c r="K130" s="19">
        <f>Calculations!F108</f>
        <v>0</v>
      </c>
      <c r="L130" s="19">
        <f>Calculations!I108</f>
        <v>0</v>
      </c>
      <c r="M130" s="19">
        <f>Calculations!E108</f>
        <v>0</v>
      </c>
      <c r="N130" s="19">
        <f>Calculations!S108</f>
        <v>0.11338988568473365</v>
      </c>
      <c r="O130" s="19">
        <f>Calculations!P108</f>
        <v>3.17481569248E-2</v>
      </c>
      <c r="P130" s="19">
        <f>Calculations!T108</f>
        <v>0.17482098092884793</v>
      </c>
      <c r="Q130" s="19">
        <f>Calculations!Q108</f>
        <v>4.8948315828700004E-2</v>
      </c>
      <c r="R130" s="19">
        <f>Calculations!U108</f>
        <v>1.6581229383000879</v>
      </c>
      <c r="S130" s="19">
        <f>Calculations!R108</f>
        <v>0.46425963769050005</v>
      </c>
      <c r="T130" s="50" t="s">
        <v>62</v>
      </c>
      <c r="U130" s="49" t="s">
        <v>69</v>
      </c>
      <c r="V130" s="49" t="s">
        <v>60</v>
      </c>
    </row>
    <row r="131" spans="2:22" x14ac:dyDescent="0.2">
      <c r="B131" s="18">
        <f>Calculations!A109</f>
        <v>2644</v>
      </c>
      <c r="C131" s="18" t="str">
        <f>Calculations!B109</f>
        <v>CSUCP allocation</v>
      </c>
      <c r="D131" s="18" t="str">
        <f>Calculations!C109</f>
        <v>Housing</v>
      </c>
      <c r="E131" s="19">
        <f>Calculations!D109</f>
        <v>55.184221750109401</v>
      </c>
      <c r="F131" s="19">
        <f>Calculations!L109</f>
        <v>100</v>
      </c>
      <c r="G131" s="19">
        <f>Calculations!H109</f>
        <v>55.184221750109401</v>
      </c>
      <c r="H131" s="19">
        <f>Calculations!K109</f>
        <v>0</v>
      </c>
      <c r="I131" s="19">
        <f>Calculations!G109</f>
        <v>0</v>
      </c>
      <c r="J131" s="19">
        <f>Calculations!J109</f>
        <v>0</v>
      </c>
      <c r="K131" s="19">
        <f>Calculations!F109</f>
        <v>0</v>
      </c>
      <c r="L131" s="19">
        <f>Calculations!I109</f>
        <v>0</v>
      </c>
      <c r="M131" s="19">
        <f>Calculations!E109</f>
        <v>0</v>
      </c>
      <c r="N131" s="19">
        <f>Calculations!S109</f>
        <v>2.7378372108273954</v>
      </c>
      <c r="O131" s="19">
        <f>Calculations!P109</f>
        <v>1.5108541575800001</v>
      </c>
      <c r="P131" s="19">
        <f>Calculations!T109</f>
        <v>1.4448243451370579</v>
      </c>
      <c r="Q131" s="19">
        <f>Calculations!Q109</f>
        <v>0.79731507052000006</v>
      </c>
      <c r="R131" s="19">
        <f>Calculations!U109</f>
        <v>5.8483274975670048</v>
      </c>
      <c r="S131" s="19">
        <f>Calculations!R109</f>
        <v>3.22735401493</v>
      </c>
      <c r="T131" s="50" t="s">
        <v>62</v>
      </c>
      <c r="U131" s="49" t="s">
        <v>69</v>
      </c>
      <c r="V131" s="49" t="s">
        <v>60</v>
      </c>
    </row>
    <row r="132" spans="2:22" x14ac:dyDescent="0.2">
      <c r="B132" s="18">
        <f>Calculations!A110</f>
        <v>2646</v>
      </c>
      <c r="C132" s="18" t="str">
        <f>Calculations!B110</f>
        <v>SHLAA 2013</v>
      </c>
      <c r="D132" s="18" t="str">
        <f>Calculations!C110</f>
        <v>Housing</v>
      </c>
      <c r="E132" s="19">
        <f>Calculations!D110</f>
        <v>17.231687979118099</v>
      </c>
      <c r="F132" s="19">
        <f>Calculations!L110</f>
        <v>100</v>
      </c>
      <c r="G132" s="19">
        <f>Calculations!H110</f>
        <v>17.231687979118099</v>
      </c>
      <c r="H132" s="19">
        <f>Calculations!K110</f>
        <v>0</v>
      </c>
      <c r="I132" s="19">
        <f>Calculations!G110</f>
        <v>0</v>
      </c>
      <c r="J132" s="19">
        <f>Calculations!J110</f>
        <v>0</v>
      </c>
      <c r="K132" s="19">
        <f>Calculations!F110</f>
        <v>0</v>
      </c>
      <c r="L132" s="19">
        <f>Calculations!I110</f>
        <v>0</v>
      </c>
      <c r="M132" s="19">
        <f>Calculations!E110</f>
        <v>0</v>
      </c>
      <c r="N132" s="19">
        <f>Calculations!S110</f>
        <v>0.28309099722508196</v>
      </c>
      <c r="O132" s="19">
        <f>Calculations!P110</f>
        <v>4.8781357338799999E-2</v>
      </c>
      <c r="P132" s="19">
        <f>Calculations!T110</f>
        <v>0.23613293774242569</v>
      </c>
      <c r="Q132" s="19">
        <f>Calculations!Q110</f>
        <v>4.0689691047699997E-2</v>
      </c>
      <c r="R132" s="19">
        <f>Calculations!U110</f>
        <v>0.92609430981971175</v>
      </c>
      <c r="S132" s="19">
        <f>Calculations!R110</f>
        <v>0.15958168186050001</v>
      </c>
      <c r="T132" s="50" t="s">
        <v>62</v>
      </c>
      <c r="U132" s="49" t="s">
        <v>69</v>
      </c>
      <c r="V132" s="49" t="s">
        <v>60</v>
      </c>
    </row>
    <row r="133" spans="2:22" x14ac:dyDescent="0.2">
      <c r="B133" s="18">
        <f>Calculations!A111</f>
        <v>2647</v>
      </c>
      <c r="C133" s="18" t="str">
        <f>Calculations!B111</f>
        <v>SHLAA 2013</v>
      </c>
      <c r="D133" s="18" t="str">
        <f>Calculations!C111</f>
        <v>Housing</v>
      </c>
      <c r="E133" s="19">
        <f>Calculations!D111</f>
        <v>4.9981324016826898</v>
      </c>
      <c r="F133" s="19">
        <f>Calculations!L111</f>
        <v>100</v>
      </c>
      <c r="G133" s="19">
        <f>Calculations!H111</f>
        <v>4.9981324016826898</v>
      </c>
      <c r="H133" s="19">
        <f>Calculations!K111</f>
        <v>0</v>
      </c>
      <c r="I133" s="19">
        <f>Calculations!G111</f>
        <v>0</v>
      </c>
      <c r="J133" s="19">
        <f>Calculations!J111</f>
        <v>0</v>
      </c>
      <c r="K133" s="19">
        <f>Calculations!F111</f>
        <v>0</v>
      </c>
      <c r="L133" s="19">
        <f>Calculations!I111</f>
        <v>0</v>
      </c>
      <c r="M133" s="19">
        <f>Calculations!E111</f>
        <v>0</v>
      </c>
      <c r="N133" s="19">
        <f>Calculations!S111</f>
        <v>0</v>
      </c>
      <c r="O133" s="19">
        <f>Calculations!P111</f>
        <v>0</v>
      </c>
      <c r="P133" s="19">
        <f>Calculations!T111</f>
        <v>0</v>
      </c>
      <c r="Q133" s="19">
        <f>Calculations!Q111</f>
        <v>0</v>
      </c>
      <c r="R133" s="19">
        <f>Calculations!U111</f>
        <v>2.7598566105723843</v>
      </c>
      <c r="S133" s="19">
        <f>Calculations!R111</f>
        <v>0.137941287493</v>
      </c>
      <c r="T133" s="50" t="s">
        <v>62</v>
      </c>
      <c r="U133" s="49" t="s">
        <v>69</v>
      </c>
      <c r="V133" s="49" t="s">
        <v>60</v>
      </c>
    </row>
    <row r="134" spans="2:22" x14ac:dyDescent="0.2">
      <c r="B134" s="18">
        <f>Calculations!A112</f>
        <v>2649</v>
      </c>
      <c r="C134" s="18" t="str">
        <f>Calculations!B112</f>
        <v>SHLAA 2013</v>
      </c>
      <c r="D134" s="18" t="str">
        <f>Calculations!C112</f>
        <v>Housing</v>
      </c>
      <c r="E134" s="19">
        <f>Calculations!D112</f>
        <v>5.2113409001787803</v>
      </c>
      <c r="F134" s="19">
        <f>Calculations!L112</f>
        <v>100</v>
      </c>
      <c r="G134" s="19">
        <f>Calculations!H112</f>
        <v>5.2113409001787803</v>
      </c>
      <c r="H134" s="19">
        <f>Calculations!K112</f>
        <v>0</v>
      </c>
      <c r="I134" s="19">
        <f>Calculations!G112</f>
        <v>0</v>
      </c>
      <c r="J134" s="19">
        <f>Calculations!J112</f>
        <v>0</v>
      </c>
      <c r="K134" s="19">
        <f>Calculations!F112</f>
        <v>0</v>
      </c>
      <c r="L134" s="19">
        <f>Calculations!I112</f>
        <v>0</v>
      </c>
      <c r="M134" s="19">
        <f>Calculations!E112</f>
        <v>0</v>
      </c>
      <c r="N134" s="19">
        <f>Calculations!S112</f>
        <v>0</v>
      </c>
      <c r="O134" s="19">
        <f>Calculations!P112</f>
        <v>0</v>
      </c>
      <c r="P134" s="19">
        <f>Calculations!T112</f>
        <v>0</v>
      </c>
      <c r="Q134" s="19">
        <f>Calculations!Q112</f>
        <v>0</v>
      </c>
      <c r="R134" s="19">
        <f>Calculations!U112</f>
        <v>0.76423386097297341</v>
      </c>
      <c r="S134" s="19">
        <f>Calculations!R112</f>
        <v>3.9826831769899998E-2</v>
      </c>
      <c r="T134" s="50" t="s">
        <v>62</v>
      </c>
      <c r="U134" s="49" t="s">
        <v>69</v>
      </c>
      <c r="V134" s="49" t="s">
        <v>60</v>
      </c>
    </row>
    <row r="135" spans="2:22" x14ac:dyDescent="0.2">
      <c r="B135" s="18">
        <f>Calculations!A113</f>
        <v>2670</v>
      </c>
      <c r="C135" s="18" t="str">
        <f>Calculations!B113</f>
        <v>SHLAA 2013</v>
      </c>
      <c r="D135" s="18" t="str">
        <f>Calculations!C113</f>
        <v>Housing</v>
      </c>
      <c r="E135" s="19">
        <f>Calculations!D113</f>
        <v>3.8611895517319001</v>
      </c>
      <c r="F135" s="19">
        <f>Calculations!L113</f>
        <v>100</v>
      </c>
      <c r="G135" s="19">
        <f>Calculations!H113</f>
        <v>3.8611895517319001</v>
      </c>
      <c r="H135" s="19">
        <f>Calculations!K113</f>
        <v>0</v>
      </c>
      <c r="I135" s="19">
        <f>Calculations!G113</f>
        <v>0</v>
      </c>
      <c r="J135" s="19">
        <f>Calculations!J113</f>
        <v>0</v>
      </c>
      <c r="K135" s="19">
        <f>Calculations!F113</f>
        <v>0</v>
      </c>
      <c r="L135" s="19">
        <f>Calculations!I113</f>
        <v>0</v>
      </c>
      <c r="M135" s="19">
        <f>Calculations!E113</f>
        <v>0</v>
      </c>
      <c r="N135" s="19">
        <f>Calculations!S113</f>
        <v>1.9153844076685502</v>
      </c>
      <c r="O135" s="19">
        <f>Calculations!P113</f>
        <v>7.3956622624400004E-2</v>
      </c>
      <c r="P135" s="19">
        <f>Calculations!T113</f>
        <v>2.6917428542191537</v>
      </c>
      <c r="Q135" s="19">
        <f>Calculations!Q113</f>
        <v>0.10393329384659999</v>
      </c>
      <c r="R135" s="19">
        <f>Calculations!U113</f>
        <v>8.2416647402421006</v>
      </c>
      <c r="S135" s="19">
        <f>Calculations!R113</f>
        <v>0.31822629783900003</v>
      </c>
      <c r="T135" s="50" t="s">
        <v>62</v>
      </c>
      <c r="U135" s="49" t="s">
        <v>69</v>
      </c>
      <c r="V135" s="49" t="s">
        <v>60</v>
      </c>
    </row>
    <row r="136" spans="2:22" x14ac:dyDescent="0.2">
      <c r="B136" s="18">
        <f>Calculations!A114</f>
        <v>2680</v>
      </c>
      <c r="C136" s="18" t="str">
        <f>Calculations!B114</f>
        <v>SHLAA 2013</v>
      </c>
      <c r="D136" s="18" t="str">
        <f>Calculations!C114</f>
        <v>Housing</v>
      </c>
      <c r="E136" s="19">
        <f>Calculations!D114</f>
        <v>0.88119323987728704</v>
      </c>
      <c r="F136" s="19">
        <f>Calculations!L114</f>
        <v>100</v>
      </c>
      <c r="G136" s="19">
        <f>Calculations!H114</f>
        <v>0.88119323987728704</v>
      </c>
      <c r="H136" s="19">
        <f>Calculations!K114</f>
        <v>0</v>
      </c>
      <c r="I136" s="19">
        <f>Calculations!G114</f>
        <v>0</v>
      </c>
      <c r="J136" s="19">
        <f>Calculations!J114</f>
        <v>0</v>
      </c>
      <c r="K136" s="19">
        <f>Calculations!F114</f>
        <v>0</v>
      </c>
      <c r="L136" s="19">
        <f>Calculations!I114</f>
        <v>0</v>
      </c>
      <c r="M136" s="19">
        <f>Calculations!E114</f>
        <v>0</v>
      </c>
      <c r="N136" s="19">
        <f>Calculations!S114</f>
        <v>0</v>
      </c>
      <c r="O136" s="19">
        <f>Calculations!P114</f>
        <v>0</v>
      </c>
      <c r="P136" s="19">
        <f>Calculations!T114</f>
        <v>0</v>
      </c>
      <c r="Q136" s="19">
        <f>Calculations!Q114</f>
        <v>0</v>
      </c>
      <c r="R136" s="19">
        <f>Calculations!U114</f>
        <v>15.461410517399468</v>
      </c>
      <c r="S136" s="19">
        <f>Calculations!R114</f>
        <v>0.13624490426899999</v>
      </c>
      <c r="T136" s="50" t="s">
        <v>62</v>
      </c>
      <c r="U136" s="49" t="s">
        <v>69</v>
      </c>
      <c r="V136" s="49" t="s">
        <v>60</v>
      </c>
    </row>
    <row r="137" spans="2:22" x14ac:dyDescent="0.2">
      <c r="B137" s="18">
        <f>Calculations!A115</f>
        <v>2703</v>
      </c>
      <c r="C137" s="18" t="str">
        <f>Calculations!B115</f>
        <v>ELR 2014</v>
      </c>
      <c r="D137" s="18" t="str">
        <f>Calculations!C115</f>
        <v>Employment</v>
      </c>
      <c r="E137" s="19">
        <f>Calculations!D115</f>
        <v>1.1165308149756901</v>
      </c>
      <c r="F137" s="19">
        <f>Calculations!L115</f>
        <v>100</v>
      </c>
      <c r="G137" s="19">
        <f>Calculations!H115</f>
        <v>1.1165308149756901</v>
      </c>
      <c r="H137" s="19">
        <f>Calculations!K115</f>
        <v>0</v>
      </c>
      <c r="I137" s="19">
        <f>Calculations!G115</f>
        <v>0</v>
      </c>
      <c r="J137" s="19">
        <f>Calculations!J115</f>
        <v>0</v>
      </c>
      <c r="K137" s="19">
        <f>Calculations!F115</f>
        <v>0</v>
      </c>
      <c r="L137" s="19">
        <f>Calculations!I115</f>
        <v>0</v>
      </c>
      <c r="M137" s="19">
        <f>Calculations!E115</f>
        <v>0</v>
      </c>
      <c r="N137" s="19">
        <f>Calculations!S115</f>
        <v>4.0394619722414014</v>
      </c>
      <c r="O137" s="19">
        <f>Calculations!P115</f>
        <v>4.5101837679299997E-2</v>
      </c>
      <c r="P137" s="19">
        <f>Calculations!T115</f>
        <v>1.4330101581162686</v>
      </c>
      <c r="Q137" s="19">
        <f>Calculations!Q115</f>
        <v>1.5999999997100001E-2</v>
      </c>
      <c r="R137" s="19">
        <f>Calculations!U115</f>
        <v>2.990693452372565</v>
      </c>
      <c r="S137" s="19">
        <f>Calculations!R115</f>
        <v>3.33920139772E-2</v>
      </c>
      <c r="T137" s="50" t="s">
        <v>63</v>
      </c>
      <c r="U137" s="49" t="s">
        <v>69</v>
      </c>
      <c r="V137" s="49" t="s">
        <v>60</v>
      </c>
    </row>
    <row r="138" spans="2:22" x14ac:dyDescent="0.2">
      <c r="B138" s="18">
        <f>Calculations!A116</f>
        <v>2712</v>
      </c>
      <c r="C138" s="18" t="str">
        <f>Calculations!B116</f>
        <v>SHLAA 2013</v>
      </c>
      <c r="D138" s="18" t="str">
        <f>Calculations!C116</f>
        <v>Housing</v>
      </c>
      <c r="E138" s="19">
        <f>Calculations!D116</f>
        <v>0.58262218939301402</v>
      </c>
      <c r="F138" s="19">
        <f>Calculations!L116</f>
        <v>72.612071880193767</v>
      </c>
      <c r="G138" s="19">
        <f>Calculations!H116</f>
        <v>0.42305404295201399</v>
      </c>
      <c r="H138" s="19">
        <f>Calculations!K116</f>
        <v>27.387928119806233</v>
      </c>
      <c r="I138" s="19">
        <f>Calculations!G116</f>
        <v>0.15956814644100001</v>
      </c>
      <c r="J138" s="19">
        <f>Calculations!J116</f>
        <v>0</v>
      </c>
      <c r="K138" s="19">
        <f>Calculations!F116</f>
        <v>0</v>
      </c>
      <c r="L138" s="19">
        <f>Calculations!I116</f>
        <v>0</v>
      </c>
      <c r="M138" s="19">
        <f>Calculations!E116</f>
        <v>0</v>
      </c>
      <c r="N138" s="19">
        <f>Calculations!S116</f>
        <v>0</v>
      </c>
      <c r="O138" s="19">
        <f>Calculations!P116</f>
        <v>0</v>
      </c>
      <c r="P138" s="19">
        <f>Calculations!T116</f>
        <v>0</v>
      </c>
      <c r="Q138" s="19">
        <f>Calculations!Q116</f>
        <v>0</v>
      </c>
      <c r="R138" s="19">
        <f>Calculations!U116</f>
        <v>6.3560867347981637E-3</v>
      </c>
      <c r="S138" s="19">
        <f>Calculations!R116</f>
        <v>3.7031971694000001E-5</v>
      </c>
      <c r="T138" s="50" t="s">
        <v>62</v>
      </c>
      <c r="U138" s="49" t="s">
        <v>69</v>
      </c>
      <c r="V138" s="49" t="s">
        <v>60</v>
      </c>
    </row>
    <row r="139" spans="2:22" x14ac:dyDescent="0.2">
      <c r="B139" s="18">
        <f>Calculations!A117</f>
        <v>2758</v>
      </c>
      <c r="C139" s="18" t="str">
        <f>Calculations!B117</f>
        <v>ELR 2014</v>
      </c>
      <c r="D139" s="18" t="str">
        <f>Calculations!C117</f>
        <v>Employment</v>
      </c>
      <c r="E139" s="19">
        <f>Calculations!D117</f>
        <v>0.57681665326226295</v>
      </c>
      <c r="F139" s="19">
        <f>Calculations!L117</f>
        <v>100</v>
      </c>
      <c r="G139" s="19">
        <f>Calculations!H117</f>
        <v>0.57681665326226295</v>
      </c>
      <c r="H139" s="19">
        <f>Calculations!K117</f>
        <v>0</v>
      </c>
      <c r="I139" s="19">
        <f>Calculations!G117</f>
        <v>0</v>
      </c>
      <c r="J139" s="19">
        <f>Calculations!J117</f>
        <v>0</v>
      </c>
      <c r="K139" s="19">
        <f>Calculations!F117</f>
        <v>0</v>
      </c>
      <c r="L139" s="19">
        <f>Calculations!I117</f>
        <v>0</v>
      </c>
      <c r="M139" s="19">
        <f>Calculations!E117</f>
        <v>0</v>
      </c>
      <c r="N139" s="19">
        <f>Calculations!S117</f>
        <v>0</v>
      </c>
      <c r="O139" s="19">
        <f>Calculations!P117</f>
        <v>0</v>
      </c>
      <c r="P139" s="19">
        <f>Calculations!T117</f>
        <v>0.20085988926072476</v>
      </c>
      <c r="Q139" s="19">
        <f>Calculations!Q117</f>
        <v>1.1585932909799999E-3</v>
      </c>
      <c r="R139" s="19">
        <f>Calculations!U117</f>
        <v>3.4510267060145425</v>
      </c>
      <c r="S139" s="19">
        <f>Calculations!R117</f>
        <v>1.9906096748820001E-2</v>
      </c>
      <c r="T139" s="50" t="s">
        <v>63</v>
      </c>
      <c r="U139" s="49" t="s">
        <v>69</v>
      </c>
      <c r="V139" s="49" t="s">
        <v>60</v>
      </c>
    </row>
    <row r="140" spans="2:22" x14ac:dyDescent="0.2">
      <c r="B140" s="18">
        <f>Calculations!A118</f>
        <v>2764</v>
      </c>
      <c r="C140" s="18" t="str">
        <f>Calculations!B118</f>
        <v>SHLAA 2013</v>
      </c>
      <c r="D140" s="18" t="str">
        <f>Calculations!C118</f>
        <v>Housing</v>
      </c>
      <c r="E140" s="19">
        <f>Calculations!D118</f>
        <v>2.1880629308414101</v>
      </c>
      <c r="F140" s="19">
        <f>Calculations!L118</f>
        <v>100</v>
      </c>
      <c r="G140" s="19">
        <f>Calculations!H118</f>
        <v>2.1880629308414101</v>
      </c>
      <c r="H140" s="19">
        <f>Calculations!K118</f>
        <v>0</v>
      </c>
      <c r="I140" s="19">
        <f>Calculations!G118</f>
        <v>0</v>
      </c>
      <c r="J140" s="19">
        <f>Calculations!J118</f>
        <v>0</v>
      </c>
      <c r="K140" s="19">
        <f>Calculations!F118</f>
        <v>0</v>
      </c>
      <c r="L140" s="19">
        <f>Calculations!I118</f>
        <v>0</v>
      </c>
      <c r="M140" s="19">
        <f>Calculations!E118</f>
        <v>0</v>
      </c>
      <c r="N140" s="19">
        <f>Calculations!S118</f>
        <v>0</v>
      </c>
      <c r="O140" s="19">
        <f>Calculations!P118</f>
        <v>0</v>
      </c>
      <c r="P140" s="19">
        <f>Calculations!T118</f>
        <v>0.43601870389629488</v>
      </c>
      <c r="Q140" s="19">
        <f>Calculations!Q118</f>
        <v>9.5403636314900005E-3</v>
      </c>
      <c r="R140" s="19">
        <f>Calculations!U118</f>
        <v>4.0896715380301742</v>
      </c>
      <c r="S140" s="19">
        <f>Calculations!R118</f>
        <v>8.9484586916810008E-2</v>
      </c>
      <c r="T140" s="50" t="s">
        <v>62</v>
      </c>
      <c r="U140" s="49" t="s">
        <v>69</v>
      </c>
      <c r="V140" s="49" t="s">
        <v>60</v>
      </c>
    </row>
    <row r="141" spans="2:22" x14ac:dyDescent="0.2">
      <c r="B141" s="18">
        <f>Calculations!A119</f>
        <v>2765</v>
      </c>
      <c r="C141" s="18" t="str">
        <f>Calculations!B119</f>
        <v>SHLAA 2013</v>
      </c>
      <c r="D141" s="18" t="str">
        <f>Calculations!C119</f>
        <v>Housing</v>
      </c>
      <c r="E141" s="19">
        <f>Calculations!D119</f>
        <v>3.73658655214851</v>
      </c>
      <c r="F141" s="19">
        <f>Calculations!L119</f>
        <v>100</v>
      </c>
      <c r="G141" s="19">
        <f>Calculations!H119</f>
        <v>3.73658655214851</v>
      </c>
      <c r="H141" s="19">
        <f>Calculations!K119</f>
        <v>0</v>
      </c>
      <c r="I141" s="19">
        <f>Calculations!G119</f>
        <v>0</v>
      </c>
      <c r="J141" s="19">
        <f>Calculations!J119</f>
        <v>0</v>
      </c>
      <c r="K141" s="19">
        <f>Calculations!F119</f>
        <v>0</v>
      </c>
      <c r="L141" s="19">
        <f>Calculations!I119</f>
        <v>0</v>
      </c>
      <c r="M141" s="19">
        <f>Calculations!E119</f>
        <v>0</v>
      </c>
      <c r="N141" s="19">
        <f>Calculations!S119</f>
        <v>0.33052286253341789</v>
      </c>
      <c r="O141" s="19">
        <f>Calculations!P119</f>
        <v>1.2350272833199999E-2</v>
      </c>
      <c r="P141" s="19">
        <f>Calculations!T119</f>
        <v>0.88301497179098765</v>
      </c>
      <c r="Q141" s="19">
        <f>Calculations!Q119</f>
        <v>3.2994618689400006E-2</v>
      </c>
      <c r="R141" s="19">
        <f>Calculations!U119</f>
        <v>7.318060395715194</v>
      </c>
      <c r="S141" s="19">
        <f>Calculations!R119</f>
        <v>0.27344566062439996</v>
      </c>
      <c r="T141" s="50" t="s">
        <v>62</v>
      </c>
      <c r="U141" s="49" t="s">
        <v>69</v>
      </c>
      <c r="V141" s="49" t="s">
        <v>60</v>
      </c>
    </row>
    <row r="142" spans="2:22" x14ac:dyDescent="0.2">
      <c r="B142" s="18">
        <f>Calculations!A120</f>
        <v>2766</v>
      </c>
      <c r="C142" s="18" t="str">
        <f>Calculations!B120</f>
        <v>SHLAA 2013</v>
      </c>
      <c r="D142" s="18" t="str">
        <f>Calculations!C120</f>
        <v>Housing</v>
      </c>
      <c r="E142" s="19">
        <f>Calculations!D120</f>
        <v>1.1623850611861</v>
      </c>
      <c r="F142" s="19">
        <f>Calculations!L120</f>
        <v>100</v>
      </c>
      <c r="G142" s="19">
        <f>Calculations!H120</f>
        <v>1.1623850611861</v>
      </c>
      <c r="H142" s="19">
        <f>Calculations!K120</f>
        <v>0</v>
      </c>
      <c r="I142" s="19">
        <f>Calculations!G120</f>
        <v>0</v>
      </c>
      <c r="J142" s="19">
        <f>Calculations!J120</f>
        <v>0</v>
      </c>
      <c r="K142" s="19">
        <f>Calculations!F120</f>
        <v>0</v>
      </c>
      <c r="L142" s="19">
        <f>Calculations!I120</f>
        <v>0</v>
      </c>
      <c r="M142" s="19">
        <f>Calculations!E120</f>
        <v>0</v>
      </c>
      <c r="N142" s="19">
        <f>Calculations!S120</f>
        <v>0.96353612709642855</v>
      </c>
      <c r="O142" s="19">
        <f>Calculations!P120</f>
        <v>1.1200000000499999E-2</v>
      </c>
      <c r="P142" s="19">
        <f>Calculations!T120</f>
        <v>0.20647202719992261</v>
      </c>
      <c r="Q142" s="19">
        <f>Calculations!Q120</f>
        <v>2.3999999997000015E-3</v>
      </c>
      <c r="R142" s="19">
        <f>Calculations!U120</f>
        <v>0.41294405447727178</v>
      </c>
      <c r="S142" s="19">
        <f>Calculations!R120</f>
        <v>4.8000000002999983E-3</v>
      </c>
      <c r="T142" s="50" t="s">
        <v>62</v>
      </c>
      <c r="U142" s="49" t="s">
        <v>69</v>
      </c>
      <c r="V142" s="49" t="s">
        <v>60</v>
      </c>
    </row>
    <row r="143" spans="2:22" x14ac:dyDescent="0.2">
      <c r="B143" s="18">
        <f>Calculations!A121</f>
        <v>2769</v>
      </c>
      <c r="C143" s="18" t="str">
        <f>Calculations!B121</f>
        <v>SHLAA 2013</v>
      </c>
      <c r="D143" s="18" t="str">
        <f>Calculations!C121</f>
        <v>Housing</v>
      </c>
      <c r="E143" s="19">
        <f>Calculations!D121</f>
        <v>1.0460706078105499</v>
      </c>
      <c r="F143" s="19">
        <f>Calculations!L121</f>
        <v>100</v>
      </c>
      <c r="G143" s="19">
        <f>Calculations!H121</f>
        <v>1.0460706078105499</v>
      </c>
      <c r="H143" s="19">
        <f>Calculations!K121</f>
        <v>0</v>
      </c>
      <c r="I143" s="19">
        <f>Calculations!G121</f>
        <v>0</v>
      </c>
      <c r="J143" s="19">
        <f>Calculations!J121</f>
        <v>0</v>
      </c>
      <c r="K143" s="19">
        <f>Calculations!F121</f>
        <v>0</v>
      </c>
      <c r="L143" s="19">
        <f>Calculations!I121</f>
        <v>0</v>
      </c>
      <c r="M143" s="19">
        <f>Calculations!E121</f>
        <v>0</v>
      </c>
      <c r="N143" s="19">
        <f>Calculations!S121</f>
        <v>4.6667376913663496E-2</v>
      </c>
      <c r="O143" s="19">
        <f>Calculations!P121</f>
        <v>4.8817371333E-4</v>
      </c>
      <c r="P143" s="19">
        <f>Calculations!T121</f>
        <v>1.7434821058755028E-3</v>
      </c>
      <c r="Q143" s="19">
        <f>Calculations!Q121</f>
        <v>1.8238053862000049E-5</v>
      </c>
      <c r="R143" s="19">
        <f>Calculations!U121</f>
        <v>19.165484965247874</v>
      </c>
      <c r="S143" s="19">
        <f>Calculations!R121</f>
        <v>0.20048450506580801</v>
      </c>
      <c r="T143" s="50" t="s">
        <v>62</v>
      </c>
      <c r="U143" s="49" t="s">
        <v>69</v>
      </c>
      <c r="V143" s="49" t="s">
        <v>60</v>
      </c>
    </row>
    <row r="144" spans="2:22" x14ac:dyDescent="0.2">
      <c r="B144" s="18">
        <f>Calculations!A122</f>
        <v>2779</v>
      </c>
      <c r="C144" s="18" t="str">
        <f>Calculations!B122</f>
        <v>SHLAA 2013</v>
      </c>
      <c r="D144" s="18" t="str">
        <f>Calculations!C122</f>
        <v>Housing</v>
      </c>
      <c r="E144" s="19">
        <f>Calculations!D122</f>
        <v>0.293219469907537</v>
      </c>
      <c r="F144" s="19">
        <f>Calculations!L122</f>
        <v>100</v>
      </c>
      <c r="G144" s="19">
        <f>Calculations!H122</f>
        <v>0.293219469907537</v>
      </c>
      <c r="H144" s="19">
        <f>Calculations!K122</f>
        <v>0</v>
      </c>
      <c r="I144" s="19">
        <f>Calculations!G122</f>
        <v>0</v>
      </c>
      <c r="J144" s="19">
        <f>Calculations!J122</f>
        <v>0</v>
      </c>
      <c r="K144" s="19">
        <f>Calculations!F122</f>
        <v>0</v>
      </c>
      <c r="L144" s="19">
        <f>Calculations!I122</f>
        <v>0</v>
      </c>
      <c r="M144" s="19">
        <f>Calculations!E122</f>
        <v>0</v>
      </c>
      <c r="N144" s="19">
        <f>Calculations!S122</f>
        <v>0</v>
      </c>
      <c r="O144" s="19">
        <f>Calculations!P122</f>
        <v>0</v>
      </c>
      <c r="P144" s="19">
        <f>Calculations!T122</f>
        <v>0</v>
      </c>
      <c r="Q144" s="19">
        <f>Calculations!Q122</f>
        <v>0</v>
      </c>
      <c r="R144" s="19">
        <f>Calculations!U122</f>
        <v>5.7179335414824168E-4</v>
      </c>
      <c r="S144" s="19">
        <f>Calculations!R122</f>
        <v>1.6766094419999999E-6</v>
      </c>
      <c r="T144" s="50" t="s">
        <v>62</v>
      </c>
      <c r="U144" s="49" t="s">
        <v>69</v>
      </c>
      <c r="V144" s="49" t="s">
        <v>60</v>
      </c>
    </row>
    <row r="145" spans="2:22" x14ac:dyDescent="0.2">
      <c r="B145" s="18">
        <f>Calculations!A123</f>
        <v>2788</v>
      </c>
      <c r="C145" s="18" t="str">
        <f>Calculations!B123</f>
        <v>SHLAA 2013</v>
      </c>
      <c r="D145" s="18" t="str">
        <f>Calculations!C123</f>
        <v>Housing</v>
      </c>
      <c r="E145" s="19">
        <f>Calculations!D123</f>
        <v>0.17522920719243801</v>
      </c>
      <c r="F145" s="19">
        <f>Calculations!L123</f>
        <v>100</v>
      </c>
      <c r="G145" s="19">
        <f>Calculations!H123</f>
        <v>0.17522920719243801</v>
      </c>
      <c r="H145" s="19">
        <f>Calculations!K123</f>
        <v>0</v>
      </c>
      <c r="I145" s="19">
        <f>Calculations!G123</f>
        <v>0</v>
      </c>
      <c r="J145" s="19">
        <f>Calculations!J123</f>
        <v>0</v>
      </c>
      <c r="K145" s="19">
        <f>Calculations!F123</f>
        <v>0</v>
      </c>
      <c r="L145" s="19">
        <f>Calculations!I123</f>
        <v>0</v>
      </c>
      <c r="M145" s="19">
        <f>Calculations!E123</f>
        <v>0</v>
      </c>
      <c r="N145" s="19">
        <f>Calculations!S123</f>
        <v>0</v>
      </c>
      <c r="O145" s="19">
        <f>Calculations!P123</f>
        <v>0</v>
      </c>
      <c r="P145" s="19">
        <f>Calculations!T123</f>
        <v>0</v>
      </c>
      <c r="Q145" s="19">
        <f>Calculations!Q123</f>
        <v>0</v>
      </c>
      <c r="R145" s="19">
        <f>Calculations!U123</f>
        <v>0</v>
      </c>
      <c r="S145" s="19">
        <f>Calculations!R123</f>
        <v>0</v>
      </c>
      <c r="T145" s="50" t="s">
        <v>62</v>
      </c>
      <c r="U145" s="51" t="s">
        <v>70</v>
      </c>
      <c r="V145" s="49" t="s">
        <v>64</v>
      </c>
    </row>
    <row r="146" spans="2:22" x14ac:dyDescent="0.2">
      <c r="B146" s="18">
        <f>Calculations!A124</f>
        <v>2790</v>
      </c>
      <c r="C146" s="18" t="str">
        <f>Calculations!B124</f>
        <v>SHLAA 2013</v>
      </c>
      <c r="D146" s="18" t="str">
        <f>Calculations!C124</f>
        <v>Housing</v>
      </c>
      <c r="E146" s="19">
        <f>Calculations!D124</f>
        <v>1.15959060575641</v>
      </c>
      <c r="F146" s="19">
        <f>Calculations!L124</f>
        <v>100</v>
      </c>
      <c r="G146" s="19">
        <f>Calculations!H124</f>
        <v>1.15959060575641</v>
      </c>
      <c r="H146" s="19">
        <f>Calculations!K124</f>
        <v>0</v>
      </c>
      <c r="I146" s="19">
        <f>Calculations!G124</f>
        <v>0</v>
      </c>
      <c r="J146" s="19">
        <f>Calculations!J124</f>
        <v>0</v>
      </c>
      <c r="K146" s="19">
        <f>Calculations!F124</f>
        <v>0</v>
      </c>
      <c r="L146" s="19">
        <f>Calculations!I124</f>
        <v>0</v>
      </c>
      <c r="M146" s="19">
        <f>Calculations!E124</f>
        <v>0</v>
      </c>
      <c r="N146" s="19">
        <f>Calculations!S124</f>
        <v>0</v>
      </c>
      <c r="O146" s="19">
        <f>Calculations!P124</f>
        <v>0</v>
      </c>
      <c r="P146" s="19">
        <f>Calculations!T124</f>
        <v>0</v>
      </c>
      <c r="Q146" s="19">
        <f>Calculations!Q124</f>
        <v>0</v>
      </c>
      <c r="R146" s="19">
        <f>Calculations!U124</f>
        <v>2.5566032890945674</v>
      </c>
      <c r="S146" s="19">
        <f>Calculations!R124</f>
        <v>2.9646131566799998E-2</v>
      </c>
      <c r="T146" s="50" t="s">
        <v>62</v>
      </c>
      <c r="U146" s="49" t="s">
        <v>69</v>
      </c>
      <c r="V146" s="49" t="s">
        <v>60</v>
      </c>
    </row>
    <row r="147" spans="2:22" x14ac:dyDescent="0.2">
      <c r="B147" s="18">
        <f>Calculations!A125</f>
        <v>2792</v>
      </c>
      <c r="C147" s="18" t="str">
        <f>Calculations!B125</f>
        <v>SHLAA 2013</v>
      </c>
      <c r="D147" s="18" t="str">
        <f>Calculations!C125</f>
        <v>Housing</v>
      </c>
      <c r="E147" s="19">
        <f>Calculations!D125</f>
        <v>1.0628027491304499</v>
      </c>
      <c r="F147" s="19">
        <f>Calculations!L125</f>
        <v>100</v>
      </c>
      <c r="G147" s="19">
        <f>Calculations!H125</f>
        <v>1.0628027491304499</v>
      </c>
      <c r="H147" s="19">
        <f>Calculations!K125</f>
        <v>0</v>
      </c>
      <c r="I147" s="19">
        <f>Calculations!G125</f>
        <v>0</v>
      </c>
      <c r="J147" s="19">
        <f>Calculations!J125</f>
        <v>0</v>
      </c>
      <c r="K147" s="19">
        <f>Calculations!F125</f>
        <v>0</v>
      </c>
      <c r="L147" s="19">
        <f>Calculations!I125</f>
        <v>0</v>
      </c>
      <c r="M147" s="19">
        <f>Calculations!E125</f>
        <v>0</v>
      </c>
      <c r="N147" s="19">
        <f>Calculations!S125</f>
        <v>0</v>
      </c>
      <c r="O147" s="19">
        <f>Calculations!P125</f>
        <v>0</v>
      </c>
      <c r="P147" s="19">
        <f>Calculations!T125</f>
        <v>1.0051087700742141</v>
      </c>
      <c r="Q147" s="19">
        <f>Calculations!Q125</f>
        <v>1.06823236401E-2</v>
      </c>
      <c r="R147" s="19">
        <f>Calculations!U125</f>
        <v>6.1705327870252384</v>
      </c>
      <c r="S147" s="19">
        <f>Calculations!R125</f>
        <v>6.5580592096500009E-2</v>
      </c>
      <c r="T147" s="50" t="s">
        <v>62</v>
      </c>
      <c r="U147" s="49" t="s">
        <v>69</v>
      </c>
      <c r="V147" s="49" t="s">
        <v>60</v>
      </c>
    </row>
    <row r="148" spans="2:22" x14ac:dyDescent="0.2">
      <c r="B148" s="18">
        <f>Calculations!A126</f>
        <v>2794</v>
      </c>
      <c r="C148" s="18" t="str">
        <f>Calculations!B126</f>
        <v>ELR 2014</v>
      </c>
      <c r="D148" s="18" t="str">
        <f>Calculations!C126</f>
        <v>Employment</v>
      </c>
      <c r="E148" s="19">
        <f>Calculations!D126</f>
        <v>1.0057216007173599</v>
      </c>
      <c r="F148" s="19">
        <f>Calculations!L126</f>
        <v>98.849307336250376</v>
      </c>
      <c r="G148" s="19">
        <f>Calculations!H126</f>
        <v>0.99414883604015991</v>
      </c>
      <c r="H148" s="19">
        <f>Calculations!K126</f>
        <v>0</v>
      </c>
      <c r="I148" s="19">
        <f>Calculations!G126</f>
        <v>0</v>
      </c>
      <c r="J148" s="19">
        <f>Calculations!J126</f>
        <v>1.1506926637496293</v>
      </c>
      <c r="K148" s="19">
        <f>Calculations!F126</f>
        <v>1.15727646772E-2</v>
      </c>
      <c r="L148" s="19">
        <f>Calculations!I126</f>
        <v>0</v>
      </c>
      <c r="M148" s="19">
        <f>Calculations!E126</f>
        <v>0</v>
      </c>
      <c r="N148" s="19">
        <f>Calculations!S126</f>
        <v>0</v>
      </c>
      <c r="O148" s="19">
        <f>Calculations!P126</f>
        <v>0</v>
      </c>
      <c r="P148" s="19">
        <f>Calculations!T126</f>
        <v>2.0283943375034514</v>
      </c>
      <c r="Q148" s="19">
        <f>Calculations!Q126</f>
        <v>2.0400000000000001E-2</v>
      </c>
      <c r="R148" s="19">
        <f>Calculations!U126</f>
        <v>68.762937229519821</v>
      </c>
      <c r="S148" s="19">
        <f>Calculations!R126</f>
        <v>0.69156371300500008</v>
      </c>
      <c r="T148" s="19" t="s">
        <v>79</v>
      </c>
      <c r="U148" s="19" t="s">
        <v>68</v>
      </c>
      <c r="V148" s="19" t="s">
        <v>66</v>
      </c>
    </row>
    <row r="149" spans="2:22" x14ac:dyDescent="0.2">
      <c r="B149" s="18">
        <f>Calculations!A127</f>
        <v>2818</v>
      </c>
      <c r="C149" s="18" t="str">
        <f>Calculations!B127</f>
        <v>SHLAA 2013</v>
      </c>
      <c r="D149" s="18" t="str">
        <f>Calculations!C127</f>
        <v>Housing</v>
      </c>
      <c r="E149" s="19">
        <f>Calculations!D127</f>
        <v>0.165230514479348</v>
      </c>
      <c r="F149" s="19">
        <f>Calculations!L127</f>
        <v>100</v>
      </c>
      <c r="G149" s="19">
        <f>Calculations!H127</f>
        <v>0.165230514479348</v>
      </c>
      <c r="H149" s="19">
        <f>Calculations!K127</f>
        <v>0</v>
      </c>
      <c r="I149" s="19">
        <f>Calculations!G127</f>
        <v>0</v>
      </c>
      <c r="J149" s="19">
        <f>Calculations!J127</f>
        <v>0</v>
      </c>
      <c r="K149" s="19">
        <f>Calculations!F127</f>
        <v>0</v>
      </c>
      <c r="L149" s="19">
        <f>Calculations!I127</f>
        <v>0</v>
      </c>
      <c r="M149" s="19">
        <f>Calculations!E127</f>
        <v>0</v>
      </c>
      <c r="N149" s="19">
        <f>Calculations!S127</f>
        <v>0</v>
      </c>
      <c r="O149" s="19">
        <f>Calculations!P127</f>
        <v>0</v>
      </c>
      <c r="P149" s="19">
        <f>Calculations!T127</f>
        <v>0</v>
      </c>
      <c r="Q149" s="19">
        <f>Calculations!Q127</f>
        <v>0</v>
      </c>
      <c r="R149" s="19">
        <f>Calculations!U127</f>
        <v>0</v>
      </c>
      <c r="S149" s="19">
        <f>Calculations!R127</f>
        <v>0</v>
      </c>
      <c r="T149" s="50" t="s">
        <v>62</v>
      </c>
      <c r="U149" s="51" t="s">
        <v>70</v>
      </c>
      <c r="V149" s="49" t="s">
        <v>64</v>
      </c>
    </row>
    <row r="150" spans="2:22" x14ac:dyDescent="0.2">
      <c r="B150" s="18">
        <f>Calculations!A128</f>
        <v>2830</v>
      </c>
      <c r="C150" s="18" t="str">
        <f>Calculations!B128</f>
        <v>SHLAA 2013</v>
      </c>
      <c r="D150" s="18" t="str">
        <f>Calculations!C128</f>
        <v>Housing</v>
      </c>
      <c r="E150" s="19">
        <f>Calculations!D128</f>
        <v>0.12156019532967501</v>
      </c>
      <c r="F150" s="19">
        <f>Calculations!L128</f>
        <v>100</v>
      </c>
      <c r="G150" s="19">
        <f>Calculations!H128</f>
        <v>0.12156019532967501</v>
      </c>
      <c r="H150" s="19">
        <f>Calculations!K128</f>
        <v>0</v>
      </c>
      <c r="I150" s="19">
        <f>Calculations!G128</f>
        <v>0</v>
      </c>
      <c r="J150" s="19">
        <f>Calculations!J128</f>
        <v>0</v>
      </c>
      <c r="K150" s="19">
        <f>Calculations!F128</f>
        <v>0</v>
      </c>
      <c r="L150" s="19">
        <f>Calculations!I128</f>
        <v>0</v>
      </c>
      <c r="M150" s="19">
        <f>Calculations!E128</f>
        <v>0</v>
      </c>
      <c r="N150" s="19">
        <f>Calculations!S128</f>
        <v>0</v>
      </c>
      <c r="O150" s="19">
        <f>Calculations!P128</f>
        <v>0</v>
      </c>
      <c r="P150" s="19">
        <f>Calculations!T128</f>
        <v>0</v>
      </c>
      <c r="Q150" s="19">
        <f>Calculations!Q128</f>
        <v>0</v>
      </c>
      <c r="R150" s="19">
        <f>Calculations!U128</f>
        <v>0</v>
      </c>
      <c r="S150" s="19">
        <f>Calculations!R128</f>
        <v>0</v>
      </c>
      <c r="T150" s="50" t="s">
        <v>62</v>
      </c>
      <c r="U150" s="51" t="s">
        <v>70</v>
      </c>
      <c r="V150" s="49" t="s">
        <v>64</v>
      </c>
    </row>
    <row r="151" spans="2:22" x14ac:dyDescent="0.2">
      <c r="B151" s="18">
        <f>Calculations!A129</f>
        <v>2831</v>
      </c>
      <c r="C151" s="18" t="str">
        <f>Calculations!B129</f>
        <v>SHLAA 2013</v>
      </c>
      <c r="D151" s="18" t="str">
        <f>Calculations!C129</f>
        <v>Housing</v>
      </c>
      <c r="E151" s="19">
        <f>Calculations!D129</f>
        <v>0.28201535663389898</v>
      </c>
      <c r="F151" s="19">
        <f>Calculations!L129</f>
        <v>100</v>
      </c>
      <c r="G151" s="19">
        <f>Calculations!H129</f>
        <v>0.28201535663389898</v>
      </c>
      <c r="H151" s="19">
        <f>Calculations!K129</f>
        <v>0</v>
      </c>
      <c r="I151" s="19">
        <f>Calculations!G129</f>
        <v>0</v>
      </c>
      <c r="J151" s="19">
        <f>Calculations!J129</f>
        <v>0</v>
      </c>
      <c r="K151" s="19">
        <f>Calculations!F129</f>
        <v>0</v>
      </c>
      <c r="L151" s="19">
        <f>Calculations!I129</f>
        <v>0</v>
      </c>
      <c r="M151" s="19">
        <f>Calculations!E129</f>
        <v>0</v>
      </c>
      <c r="N151" s="19">
        <f>Calculations!S129</f>
        <v>0</v>
      </c>
      <c r="O151" s="19">
        <f>Calculations!P129</f>
        <v>0</v>
      </c>
      <c r="P151" s="19">
        <f>Calculations!T129</f>
        <v>0</v>
      </c>
      <c r="Q151" s="19">
        <f>Calculations!Q129</f>
        <v>0</v>
      </c>
      <c r="R151" s="19">
        <f>Calculations!U129</f>
        <v>0</v>
      </c>
      <c r="S151" s="19">
        <f>Calculations!R129</f>
        <v>0</v>
      </c>
      <c r="T151" s="50" t="s">
        <v>62</v>
      </c>
      <c r="U151" s="51" t="s">
        <v>70</v>
      </c>
      <c r="V151" s="49" t="s">
        <v>64</v>
      </c>
    </row>
    <row r="152" spans="2:22" x14ac:dyDescent="0.2">
      <c r="B152" s="18">
        <f>Calculations!A130</f>
        <v>3004</v>
      </c>
      <c r="C152" s="18" t="str">
        <f>Calculations!B130</f>
        <v>SHLAA 2013</v>
      </c>
      <c r="D152" s="18" t="str">
        <f>Calculations!C130</f>
        <v>Housing</v>
      </c>
      <c r="E152" s="19">
        <f>Calculations!D130</f>
        <v>0.137095741785137</v>
      </c>
      <c r="F152" s="19">
        <f>Calculations!L130</f>
        <v>100</v>
      </c>
      <c r="G152" s="19">
        <f>Calculations!H130</f>
        <v>0.137095741785137</v>
      </c>
      <c r="H152" s="19">
        <f>Calculations!K130</f>
        <v>0</v>
      </c>
      <c r="I152" s="19">
        <f>Calculations!G130</f>
        <v>0</v>
      </c>
      <c r="J152" s="19">
        <f>Calculations!J130</f>
        <v>0</v>
      </c>
      <c r="K152" s="19">
        <f>Calculations!F130</f>
        <v>0</v>
      </c>
      <c r="L152" s="19">
        <f>Calculations!I130</f>
        <v>0</v>
      </c>
      <c r="M152" s="19">
        <f>Calculations!E130</f>
        <v>0</v>
      </c>
      <c r="N152" s="19">
        <f>Calculations!S130</f>
        <v>0</v>
      </c>
      <c r="O152" s="19">
        <f>Calculations!P130</f>
        <v>0</v>
      </c>
      <c r="P152" s="19">
        <f>Calculations!T130</f>
        <v>7.2852950146937472</v>
      </c>
      <c r="Q152" s="19">
        <f>Calculations!Q130</f>
        <v>9.9878292416299991E-3</v>
      </c>
      <c r="R152" s="19">
        <f>Calculations!U130</f>
        <v>5.5854668312536662</v>
      </c>
      <c r="S152" s="19">
        <f>Calculations!R130</f>
        <v>7.6574371844699996E-3</v>
      </c>
      <c r="T152" s="50" t="s">
        <v>62</v>
      </c>
      <c r="U152" s="49" t="s">
        <v>69</v>
      </c>
      <c r="V152" s="49" t="s">
        <v>60</v>
      </c>
    </row>
    <row r="153" spans="2:22" x14ac:dyDescent="0.2">
      <c r="B153" s="18">
        <f>Calculations!A131</f>
        <v>3006</v>
      </c>
      <c r="C153" s="18" t="str">
        <f>Calculations!B131</f>
        <v>SHLAA 2013</v>
      </c>
      <c r="D153" s="18" t="str">
        <f>Calculations!C131</f>
        <v>Housing</v>
      </c>
      <c r="E153" s="19">
        <f>Calculations!D131</f>
        <v>0.13612790656655899</v>
      </c>
      <c r="F153" s="19">
        <f>Calculations!L131</f>
        <v>100</v>
      </c>
      <c r="G153" s="19">
        <f>Calculations!H131</f>
        <v>0.13612790656655899</v>
      </c>
      <c r="H153" s="19">
        <f>Calculations!K131</f>
        <v>0</v>
      </c>
      <c r="I153" s="19">
        <f>Calculations!G131</f>
        <v>0</v>
      </c>
      <c r="J153" s="19">
        <f>Calculations!J131</f>
        <v>0</v>
      </c>
      <c r="K153" s="19">
        <f>Calculations!F131</f>
        <v>0</v>
      </c>
      <c r="L153" s="19">
        <f>Calculations!I131</f>
        <v>0</v>
      </c>
      <c r="M153" s="19">
        <f>Calculations!E131</f>
        <v>0</v>
      </c>
      <c r="N153" s="19">
        <f>Calculations!S131</f>
        <v>0</v>
      </c>
      <c r="O153" s="19">
        <f>Calculations!P131</f>
        <v>0</v>
      </c>
      <c r="P153" s="19">
        <f>Calculations!T131</f>
        <v>0</v>
      </c>
      <c r="Q153" s="19">
        <f>Calculations!Q131</f>
        <v>0</v>
      </c>
      <c r="R153" s="19">
        <f>Calculations!U131</f>
        <v>0</v>
      </c>
      <c r="S153" s="19">
        <f>Calculations!R131</f>
        <v>0</v>
      </c>
      <c r="T153" s="50" t="s">
        <v>62</v>
      </c>
      <c r="U153" s="51" t="s">
        <v>70</v>
      </c>
      <c r="V153" s="49" t="s">
        <v>64</v>
      </c>
    </row>
    <row r="154" spans="2:22" x14ac:dyDescent="0.2">
      <c r="B154" s="18">
        <f>Calculations!A132</f>
        <v>3012</v>
      </c>
      <c r="C154" s="18" t="str">
        <f>Calculations!B132</f>
        <v>SHLAA 2013</v>
      </c>
      <c r="D154" s="18" t="str">
        <f>Calculations!C132</f>
        <v>Housing</v>
      </c>
      <c r="E154" s="19">
        <f>Calculations!D132</f>
        <v>0.12959910056339399</v>
      </c>
      <c r="F154" s="19">
        <f>Calculations!L132</f>
        <v>100</v>
      </c>
      <c r="G154" s="19">
        <f>Calculations!H132</f>
        <v>0.12959910056339399</v>
      </c>
      <c r="H154" s="19">
        <f>Calculations!K132</f>
        <v>0</v>
      </c>
      <c r="I154" s="19">
        <f>Calculations!G132</f>
        <v>0</v>
      </c>
      <c r="J154" s="19">
        <f>Calculations!J132</f>
        <v>0</v>
      </c>
      <c r="K154" s="19">
        <f>Calculations!F132</f>
        <v>0</v>
      </c>
      <c r="L154" s="19">
        <f>Calculations!I132</f>
        <v>0</v>
      </c>
      <c r="M154" s="19">
        <f>Calculations!E132</f>
        <v>0</v>
      </c>
      <c r="N154" s="19">
        <f>Calculations!S132</f>
        <v>0</v>
      </c>
      <c r="O154" s="19">
        <f>Calculations!P132</f>
        <v>0</v>
      </c>
      <c r="P154" s="19">
        <f>Calculations!T132</f>
        <v>0.29994902007197982</v>
      </c>
      <c r="Q154" s="19">
        <f>Calculations!Q132</f>
        <v>3.8873123216199998E-4</v>
      </c>
      <c r="R154" s="19">
        <f>Calculations!U132</f>
        <v>5.0626004593995001E-2</v>
      </c>
      <c r="S154" s="19">
        <f>Calculations!R132</f>
        <v>6.5610846605000043E-5</v>
      </c>
      <c r="T154" s="50" t="s">
        <v>62</v>
      </c>
      <c r="U154" s="49" t="s">
        <v>69</v>
      </c>
      <c r="V154" s="49" t="s">
        <v>60</v>
      </c>
    </row>
    <row r="155" spans="2:22" x14ac:dyDescent="0.2">
      <c r="B155" s="18">
        <f>Calculations!A133</f>
        <v>3014</v>
      </c>
      <c r="C155" s="18" t="str">
        <f>Calculations!B133</f>
        <v>SHLAA 2013</v>
      </c>
      <c r="D155" s="18" t="str">
        <f>Calculations!C133</f>
        <v>Housing</v>
      </c>
      <c r="E155" s="19">
        <f>Calculations!D133</f>
        <v>0.11021874990818201</v>
      </c>
      <c r="F155" s="19">
        <f>Calculations!L133</f>
        <v>100</v>
      </c>
      <c r="G155" s="19">
        <f>Calculations!H133</f>
        <v>0.11021874990818201</v>
      </c>
      <c r="H155" s="19">
        <f>Calculations!K133</f>
        <v>0</v>
      </c>
      <c r="I155" s="19">
        <f>Calculations!G133</f>
        <v>0</v>
      </c>
      <c r="J155" s="19">
        <f>Calculations!J133</f>
        <v>0</v>
      </c>
      <c r="K155" s="19">
        <f>Calculations!F133</f>
        <v>0</v>
      </c>
      <c r="L155" s="19">
        <f>Calculations!I133</f>
        <v>0</v>
      </c>
      <c r="M155" s="19">
        <f>Calculations!E133</f>
        <v>0</v>
      </c>
      <c r="N155" s="19">
        <f>Calculations!S133</f>
        <v>0</v>
      </c>
      <c r="O155" s="19">
        <f>Calculations!P133</f>
        <v>0</v>
      </c>
      <c r="P155" s="19">
        <f>Calculations!T133</f>
        <v>0</v>
      </c>
      <c r="Q155" s="19">
        <f>Calculations!Q133</f>
        <v>0</v>
      </c>
      <c r="R155" s="19">
        <f>Calculations!U133</f>
        <v>0.13871772794680381</v>
      </c>
      <c r="S155" s="19">
        <f>Calculations!R133</f>
        <v>1.5289294564399999E-4</v>
      </c>
      <c r="T155" s="50" t="s">
        <v>62</v>
      </c>
      <c r="U155" s="49" t="s">
        <v>69</v>
      </c>
      <c r="V155" s="49" t="s">
        <v>60</v>
      </c>
    </row>
    <row r="156" spans="2:22" x14ac:dyDescent="0.2">
      <c r="B156" s="18">
        <f>Calculations!A134</f>
        <v>3023</v>
      </c>
      <c r="C156" s="18" t="str">
        <f>Calculations!B134</f>
        <v>SHLAA 2013</v>
      </c>
      <c r="D156" s="18" t="str">
        <f>Calculations!C134</f>
        <v>Housing</v>
      </c>
      <c r="E156" s="19">
        <f>Calculations!D134</f>
        <v>0.50705856169081098</v>
      </c>
      <c r="F156" s="19">
        <f>Calculations!L134</f>
        <v>100</v>
      </c>
      <c r="G156" s="19">
        <f>Calculations!H134</f>
        <v>0.50705856169081098</v>
      </c>
      <c r="H156" s="19">
        <f>Calculations!K134</f>
        <v>0</v>
      </c>
      <c r="I156" s="19">
        <f>Calculations!G134</f>
        <v>0</v>
      </c>
      <c r="J156" s="19">
        <f>Calculations!J134</f>
        <v>0</v>
      </c>
      <c r="K156" s="19">
        <f>Calculations!F134</f>
        <v>0</v>
      </c>
      <c r="L156" s="19">
        <f>Calculations!I134</f>
        <v>0</v>
      </c>
      <c r="M156" s="19">
        <f>Calculations!E134</f>
        <v>0</v>
      </c>
      <c r="N156" s="19">
        <f>Calculations!S134</f>
        <v>0</v>
      </c>
      <c r="O156" s="19">
        <f>Calculations!P134</f>
        <v>0</v>
      </c>
      <c r="P156" s="19">
        <f>Calculations!T134</f>
        <v>0</v>
      </c>
      <c r="Q156" s="19">
        <f>Calculations!Q134</f>
        <v>0</v>
      </c>
      <c r="R156" s="19">
        <f>Calculations!U134</f>
        <v>0</v>
      </c>
      <c r="S156" s="19">
        <f>Calculations!R134</f>
        <v>0</v>
      </c>
      <c r="T156" s="50" t="s">
        <v>62</v>
      </c>
      <c r="U156" s="51" t="s">
        <v>70</v>
      </c>
      <c r="V156" s="49" t="s">
        <v>64</v>
      </c>
    </row>
    <row r="157" spans="2:22" x14ac:dyDescent="0.2">
      <c r="B157" s="18">
        <f>Calculations!A135</f>
        <v>3024</v>
      </c>
      <c r="C157" s="18" t="str">
        <f>Calculations!B135</f>
        <v>SHLAA 2013</v>
      </c>
      <c r="D157" s="18" t="str">
        <f>Calculations!C135</f>
        <v>Housing</v>
      </c>
      <c r="E157" s="19">
        <f>Calculations!D135</f>
        <v>5.0723610044978003E-2</v>
      </c>
      <c r="F157" s="19">
        <f>Calculations!L135</f>
        <v>100</v>
      </c>
      <c r="G157" s="19">
        <f>Calculations!H135</f>
        <v>5.0723610044978003E-2</v>
      </c>
      <c r="H157" s="19">
        <f>Calculations!K135</f>
        <v>0</v>
      </c>
      <c r="I157" s="19">
        <f>Calculations!G135</f>
        <v>0</v>
      </c>
      <c r="J157" s="19">
        <f>Calculations!J135</f>
        <v>0</v>
      </c>
      <c r="K157" s="19">
        <f>Calculations!F135</f>
        <v>0</v>
      </c>
      <c r="L157" s="19">
        <f>Calculations!I135</f>
        <v>0</v>
      </c>
      <c r="M157" s="19">
        <f>Calculations!E135</f>
        <v>0</v>
      </c>
      <c r="N157" s="19">
        <f>Calculations!S135</f>
        <v>0</v>
      </c>
      <c r="O157" s="19">
        <f>Calculations!P135</f>
        <v>0</v>
      </c>
      <c r="P157" s="19">
        <f>Calculations!T135</f>
        <v>0</v>
      </c>
      <c r="Q157" s="19">
        <f>Calculations!Q135</f>
        <v>0</v>
      </c>
      <c r="R157" s="19">
        <f>Calculations!U135</f>
        <v>0</v>
      </c>
      <c r="S157" s="19">
        <f>Calculations!R135</f>
        <v>0</v>
      </c>
      <c r="T157" s="50" t="s">
        <v>62</v>
      </c>
      <c r="U157" s="51" t="s">
        <v>70</v>
      </c>
      <c r="V157" s="49" t="s">
        <v>64</v>
      </c>
    </row>
    <row r="158" spans="2:22" x14ac:dyDescent="0.2">
      <c r="B158" s="18">
        <f>Calculations!A136</f>
        <v>3025</v>
      </c>
      <c r="C158" s="18" t="str">
        <f>Calculations!B136</f>
        <v>Call-out 2015, ELR 2014, SHLAA 2013</v>
      </c>
      <c r="D158" s="18" t="str">
        <f>Calculations!C136</f>
        <v>Mixed Use</v>
      </c>
      <c r="E158" s="19">
        <f>Calculations!D136</f>
        <v>7.5754425861170098</v>
      </c>
      <c r="F158" s="19">
        <f>Calculations!L136</f>
        <v>100</v>
      </c>
      <c r="G158" s="19">
        <f>Calculations!H136</f>
        <v>7.5754425861170098</v>
      </c>
      <c r="H158" s="19">
        <f>Calculations!K136</f>
        <v>0</v>
      </c>
      <c r="I158" s="19">
        <f>Calculations!G136</f>
        <v>0</v>
      </c>
      <c r="J158" s="19">
        <f>Calculations!J136</f>
        <v>0</v>
      </c>
      <c r="K158" s="19">
        <f>Calculations!F136</f>
        <v>0</v>
      </c>
      <c r="L158" s="19">
        <f>Calculations!I136</f>
        <v>0</v>
      </c>
      <c r="M158" s="19">
        <f>Calculations!E136</f>
        <v>0</v>
      </c>
      <c r="N158" s="19">
        <f>Calculations!S136</f>
        <v>0.29996473536799123</v>
      </c>
      <c r="O158" s="19">
        <f>Calculations!P136</f>
        <v>2.2723656306400001E-2</v>
      </c>
      <c r="P158" s="19">
        <f>Calculations!T136</f>
        <v>1.4084016712650991</v>
      </c>
      <c r="Q158" s="19">
        <f>Calculations!Q136</f>
        <v>0.1066926599886</v>
      </c>
      <c r="R158" s="19">
        <f>Calculations!U136</f>
        <v>5.0129993296623256</v>
      </c>
      <c r="S158" s="19">
        <f>Calculations!R136</f>
        <v>0.37975688606100005</v>
      </c>
      <c r="T158" s="50" t="s">
        <v>62</v>
      </c>
      <c r="U158" s="49" t="s">
        <v>69</v>
      </c>
      <c r="V158" s="49" t="s">
        <v>60</v>
      </c>
    </row>
    <row r="159" spans="2:22" x14ac:dyDescent="0.2">
      <c r="B159" s="18">
        <f>Calculations!A137</f>
        <v>3027</v>
      </c>
      <c r="C159" s="18" t="str">
        <f>Calculations!B137</f>
        <v>SHLAA 2013</v>
      </c>
      <c r="D159" s="18" t="str">
        <f>Calculations!C137</f>
        <v>Housing</v>
      </c>
      <c r="E159" s="19">
        <f>Calculations!D137</f>
        <v>1.5596411640529499</v>
      </c>
      <c r="F159" s="19">
        <f>Calculations!L137</f>
        <v>100</v>
      </c>
      <c r="G159" s="19">
        <f>Calculations!H137</f>
        <v>1.5596411640529499</v>
      </c>
      <c r="H159" s="19">
        <f>Calculations!K137</f>
        <v>0</v>
      </c>
      <c r="I159" s="19">
        <f>Calculations!G137</f>
        <v>0</v>
      </c>
      <c r="J159" s="19">
        <f>Calculations!J137</f>
        <v>0</v>
      </c>
      <c r="K159" s="19">
        <f>Calculations!F137</f>
        <v>0</v>
      </c>
      <c r="L159" s="19">
        <f>Calculations!I137</f>
        <v>0</v>
      </c>
      <c r="M159" s="19">
        <f>Calculations!E137</f>
        <v>0</v>
      </c>
      <c r="N159" s="19">
        <f>Calculations!S137</f>
        <v>0</v>
      </c>
      <c r="O159" s="19">
        <f>Calculations!P137</f>
        <v>0</v>
      </c>
      <c r="P159" s="19">
        <f>Calculations!T137</f>
        <v>0</v>
      </c>
      <c r="Q159" s="19">
        <f>Calculations!Q137</f>
        <v>0</v>
      </c>
      <c r="R159" s="19">
        <f>Calculations!U137</f>
        <v>1.1541116261399793</v>
      </c>
      <c r="S159" s="19">
        <f>Calculations!R137</f>
        <v>1.8000000000400002E-2</v>
      </c>
      <c r="T159" s="50" t="s">
        <v>62</v>
      </c>
      <c r="U159" s="49" t="s">
        <v>69</v>
      </c>
      <c r="V159" s="49" t="s">
        <v>60</v>
      </c>
    </row>
    <row r="160" spans="2:22" x14ac:dyDescent="0.2">
      <c r="B160" s="18">
        <f>Calculations!A138</f>
        <v>3028</v>
      </c>
      <c r="C160" s="18" t="str">
        <f>Calculations!B138</f>
        <v>SHLAA 2013</v>
      </c>
      <c r="D160" s="18" t="str">
        <f>Calculations!C138</f>
        <v>Housing</v>
      </c>
      <c r="E160" s="19">
        <f>Calculations!D138</f>
        <v>6.7858197580888999E-2</v>
      </c>
      <c r="F160" s="19">
        <f>Calculations!L138</f>
        <v>100</v>
      </c>
      <c r="G160" s="19">
        <f>Calculations!H138</f>
        <v>6.7858197580888999E-2</v>
      </c>
      <c r="H160" s="19">
        <f>Calculations!K138</f>
        <v>0</v>
      </c>
      <c r="I160" s="19">
        <f>Calculations!G138</f>
        <v>0</v>
      </c>
      <c r="J160" s="19">
        <f>Calculations!J138</f>
        <v>0</v>
      </c>
      <c r="K160" s="19">
        <f>Calculations!F138</f>
        <v>0</v>
      </c>
      <c r="L160" s="19">
        <f>Calculations!I138</f>
        <v>0</v>
      </c>
      <c r="M160" s="19">
        <f>Calculations!E138</f>
        <v>0</v>
      </c>
      <c r="N160" s="19">
        <f>Calculations!S138</f>
        <v>0</v>
      </c>
      <c r="O160" s="19">
        <f>Calculations!P138</f>
        <v>0</v>
      </c>
      <c r="P160" s="19">
        <f>Calculations!T138</f>
        <v>0</v>
      </c>
      <c r="Q160" s="19">
        <f>Calculations!Q138</f>
        <v>0</v>
      </c>
      <c r="R160" s="19">
        <f>Calculations!U138</f>
        <v>0</v>
      </c>
      <c r="S160" s="19">
        <f>Calculations!R138</f>
        <v>0</v>
      </c>
      <c r="T160" s="50" t="s">
        <v>62</v>
      </c>
      <c r="U160" s="51" t="s">
        <v>70</v>
      </c>
      <c r="V160" s="49" t="s">
        <v>64</v>
      </c>
    </row>
    <row r="161" spans="2:22" x14ac:dyDescent="0.2">
      <c r="B161" s="18">
        <f>Calculations!A139</f>
        <v>3031</v>
      </c>
      <c r="C161" s="18" t="str">
        <f>Calculations!B139</f>
        <v>ELR 2014</v>
      </c>
      <c r="D161" s="18" t="str">
        <f>Calculations!C139</f>
        <v>Employment</v>
      </c>
      <c r="E161" s="19">
        <f>Calculations!D139</f>
        <v>8.1689298394372001E-2</v>
      </c>
      <c r="F161" s="19">
        <f>Calculations!L139</f>
        <v>100</v>
      </c>
      <c r="G161" s="19">
        <f>Calculations!H139</f>
        <v>8.1689298394372001E-2</v>
      </c>
      <c r="H161" s="19">
        <f>Calculations!K139</f>
        <v>0</v>
      </c>
      <c r="I161" s="19">
        <f>Calculations!G139</f>
        <v>0</v>
      </c>
      <c r="J161" s="19">
        <f>Calculations!J139</f>
        <v>0</v>
      </c>
      <c r="K161" s="19">
        <f>Calculations!F139</f>
        <v>0</v>
      </c>
      <c r="L161" s="19">
        <f>Calculations!I139</f>
        <v>0</v>
      </c>
      <c r="M161" s="19">
        <f>Calculations!E139</f>
        <v>0</v>
      </c>
      <c r="N161" s="19">
        <f>Calculations!S139</f>
        <v>0</v>
      </c>
      <c r="O161" s="19">
        <f>Calculations!P139</f>
        <v>0</v>
      </c>
      <c r="P161" s="19">
        <f>Calculations!T139</f>
        <v>6.6854232969838501E-3</v>
      </c>
      <c r="Q161" s="19">
        <f>Calculations!Q139</f>
        <v>5.461275386E-6</v>
      </c>
      <c r="R161" s="19">
        <f>Calculations!U139</f>
        <v>1.8786509380520404</v>
      </c>
      <c r="S161" s="19">
        <f>Calculations!R139</f>
        <v>1.5346567705739999E-3</v>
      </c>
      <c r="T161" s="50" t="s">
        <v>63</v>
      </c>
      <c r="U161" s="49" t="s">
        <v>69</v>
      </c>
      <c r="V161" s="49" t="s">
        <v>60</v>
      </c>
    </row>
    <row r="162" spans="2:22" x14ac:dyDescent="0.2">
      <c r="B162" s="18">
        <f>Calculations!A140</f>
        <v>3032</v>
      </c>
      <c r="C162" s="18" t="str">
        <f>Calculations!B140</f>
        <v>SHLAA 2013</v>
      </c>
      <c r="D162" s="18" t="str">
        <f>Calculations!C140</f>
        <v>Housing</v>
      </c>
      <c r="E162" s="19">
        <f>Calculations!D140</f>
        <v>1.3296180723772999</v>
      </c>
      <c r="F162" s="19">
        <f>Calculations!L140</f>
        <v>100</v>
      </c>
      <c r="G162" s="19">
        <f>Calculations!H140</f>
        <v>1.3296180723772999</v>
      </c>
      <c r="H162" s="19">
        <f>Calculations!K140</f>
        <v>0</v>
      </c>
      <c r="I162" s="19">
        <f>Calculations!G140</f>
        <v>0</v>
      </c>
      <c r="J162" s="19">
        <f>Calculations!J140</f>
        <v>0</v>
      </c>
      <c r="K162" s="19">
        <f>Calculations!F140</f>
        <v>0</v>
      </c>
      <c r="L162" s="19">
        <f>Calculations!I140</f>
        <v>0</v>
      </c>
      <c r="M162" s="19">
        <f>Calculations!E140</f>
        <v>0</v>
      </c>
      <c r="N162" s="19">
        <f>Calculations!S140</f>
        <v>0</v>
      </c>
      <c r="O162" s="19">
        <f>Calculations!P140</f>
        <v>0</v>
      </c>
      <c r="P162" s="19">
        <f>Calculations!T140</f>
        <v>4.2894589808054199E-3</v>
      </c>
      <c r="Q162" s="19">
        <f>Calculations!Q140</f>
        <v>5.7033421815999997E-5</v>
      </c>
      <c r="R162" s="19">
        <f>Calculations!U140</f>
        <v>0.4697926171758196</v>
      </c>
      <c r="S162" s="19">
        <f>Calculations!R140</f>
        <v>6.2464475406640001E-3</v>
      </c>
      <c r="T162" s="50" t="s">
        <v>62</v>
      </c>
      <c r="U162" s="49" t="s">
        <v>69</v>
      </c>
      <c r="V162" s="49" t="s">
        <v>60</v>
      </c>
    </row>
    <row r="163" spans="2:22" x14ac:dyDescent="0.2">
      <c r="B163" s="18">
        <f>Calculations!A141</f>
        <v>3033</v>
      </c>
      <c r="C163" s="18" t="str">
        <f>Calculations!B141</f>
        <v>SHLAA 2013</v>
      </c>
      <c r="D163" s="18" t="str">
        <f>Calculations!C141</f>
        <v>Housing</v>
      </c>
      <c r="E163" s="19">
        <f>Calculations!D141</f>
        <v>0.20009066898116501</v>
      </c>
      <c r="F163" s="19">
        <f>Calculations!L141</f>
        <v>100</v>
      </c>
      <c r="G163" s="19">
        <f>Calculations!H141</f>
        <v>0.20009066898116501</v>
      </c>
      <c r="H163" s="19">
        <f>Calculations!K141</f>
        <v>0</v>
      </c>
      <c r="I163" s="19">
        <f>Calculations!G141</f>
        <v>0</v>
      </c>
      <c r="J163" s="19">
        <f>Calculations!J141</f>
        <v>0</v>
      </c>
      <c r="K163" s="19">
        <f>Calculations!F141</f>
        <v>0</v>
      </c>
      <c r="L163" s="19">
        <f>Calculations!I141</f>
        <v>0</v>
      </c>
      <c r="M163" s="19">
        <f>Calculations!E141</f>
        <v>0</v>
      </c>
      <c r="N163" s="19">
        <f>Calculations!S141</f>
        <v>0</v>
      </c>
      <c r="O163" s="19">
        <f>Calculations!P141</f>
        <v>0</v>
      </c>
      <c r="P163" s="19">
        <f>Calculations!T141</f>
        <v>0</v>
      </c>
      <c r="Q163" s="19">
        <f>Calculations!Q141</f>
        <v>0</v>
      </c>
      <c r="R163" s="19">
        <f>Calculations!U141</f>
        <v>0</v>
      </c>
      <c r="S163" s="19">
        <f>Calculations!R141</f>
        <v>0</v>
      </c>
      <c r="T163" s="50" t="s">
        <v>62</v>
      </c>
      <c r="U163" s="51" t="s">
        <v>70</v>
      </c>
      <c r="V163" s="49" t="s">
        <v>64</v>
      </c>
    </row>
    <row r="164" spans="2:22" x14ac:dyDescent="0.2">
      <c r="B164" s="18">
        <f>Calculations!A142</f>
        <v>3034</v>
      </c>
      <c r="C164" s="18" t="str">
        <f>Calculations!B142</f>
        <v>SHLAA 2013</v>
      </c>
      <c r="D164" s="18" t="str">
        <f>Calculations!C142</f>
        <v>Housing</v>
      </c>
      <c r="E164" s="19">
        <f>Calculations!D142</f>
        <v>0.38146467991932198</v>
      </c>
      <c r="F164" s="19">
        <f>Calculations!L142</f>
        <v>100</v>
      </c>
      <c r="G164" s="19">
        <f>Calculations!H142</f>
        <v>0.38146467991932198</v>
      </c>
      <c r="H164" s="19">
        <f>Calculations!K142</f>
        <v>0</v>
      </c>
      <c r="I164" s="19">
        <f>Calculations!G142</f>
        <v>0</v>
      </c>
      <c r="J164" s="19">
        <f>Calculations!J142</f>
        <v>0</v>
      </c>
      <c r="K164" s="19">
        <f>Calculations!F142</f>
        <v>0</v>
      </c>
      <c r="L164" s="19">
        <f>Calculations!I142</f>
        <v>0</v>
      </c>
      <c r="M164" s="19">
        <f>Calculations!E142</f>
        <v>0</v>
      </c>
      <c r="N164" s="19">
        <f>Calculations!S142</f>
        <v>11.116096176051805</v>
      </c>
      <c r="O164" s="19">
        <f>Calculations!P142</f>
        <v>4.2403980697500003E-2</v>
      </c>
      <c r="P164" s="19">
        <f>Calculations!T142</f>
        <v>24.315856524676821</v>
      </c>
      <c r="Q164" s="19">
        <f>Calculations!Q142</f>
        <v>9.2756404261500003E-2</v>
      </c>
      <c r="R164" s="19">
        <f>Calculations!U142</f>
        <v>28.942049647256951</v>
      </c>
      <c r="S164" s="19">
        <f>Calculations!R142</f>
        <v>0.11040369704899999</v>
      </c>
      <c r="T164" s="50" t="s">
        <v>62</v>
      </c>
      <c r="U164" s="49" t="s">
        <v>69</v>
      </c>
      <c r="V164" s="49" t="s">
        <v>60</v>
      </c>
    </row>
    <row r="165" spans="2:22" x14ac:dyDescent="0.2">
      <c r="B165" s="18">
        <f>Calculations!A143</f>
        <v>3035</v>
      </c>
      <c r="C165" s="18" t="str">
        <f>Calculations!B143</f>
        <v>SHLAA 2013</v>
      </c>
      <c r="D165" s="18" t="str">
        <f>Calculations!C143</f>
        <v>Housing</v>
      </c>
      <c r="E165" s="19">
        <f>Calculations!D143</f>
        <v>0.26093369335689498</v>
      </c>
      <c r="F165" s="19">
        <f>Calculations!L143</f>
        <v>100</v>
      </c>
      <c r="G165" s="19">
        <f>Calculations!H143</f>
        <v>0.26093369335689498</v>
      </c>
      <c r="H165" s="19">
        <f>Calculations!K143</f>
        <v>0</v>
      </c>
      <c r="I165" s="19">
        <f>Calculations!G143</f>
        <v>0</v>
      </c>
      <c r="J165" s="19">
        <f>Calculations!J143</f>
        <v>0</v>
      </c>
      <c r="K165" s="19">
        <f>Calculations!F143</f>
        <v>0</v>
      </c>
      <c r="L165" s="19">
        <f>Calculations!I143</f>
        <v>0</v>
      </c>
      <c r="M165" s="19">
        <f>Calculations!E143</f>
        <v>0</v>
      </c>
      <c r="N165" s="19">
        <f>Calculations!S143</f>
        <v>0</v>
      </c>
      <c r="O165" s="19">
        <f>Calculations!P143</f>
        <v>0</v>
      </c>
      <c r="P165" s="19">
        <f>Calculations!T143</f>
        <v>3.9510365533740974</v>
      </c>
      <c r="Q165" s="19">
        <f>Calculations!Q143</f>
        <v>1.03095856046E-2</v>
      </c>
      <c r="R165" s="19">
        <f>Calculations!U143</f>
        <v>13.538952162640093</v>
      </c>
      <c r="S165" s="19">
        <f>Calculations!R143</f>
        <v>3.5327687919800004E-2</v>
      </c>
      <c r="T165" s="50" t="s">
        <v>62</v>
      </c>
      <c r="U165" s="49" t="s">
        <v>69</v>
      </c>
      <c r="V165" s="49" t="s">
        <v>60</v>
      </c>
    </row>
    <row r="166" spans="2:22" x14ac:dyDescent="0.2">
      <c r="B166" s="18">
        <f>Calculations!A144</f>
        <v>3036</v>
      </c>
      <c r="C166" s="18" t="str">
        <f>Calculations!B144</f>
        <v>SHLAA 2013</v>
      </c>
      <c r="D166" s="18" t="str">
        <f>Calculations!C144</f>
        <v>Housing</v>
      </c>
      <c r="E166" s="19">
        <f>Calculations!D144</f>
        <v>0.301435227798794</v>
      </c>
      <c r="F166" s="19">
        <f>Calculations!L144</f>
        <v>100</v>
      </c>
      <c r="G166" s="19">
        <f>Calculations!H144</f>
        <v>0.301435227798794</v>
      </c>
      <c r="H166" s="19">
        <f>Calculations!K144</f>
        <v>0</v>
      </c>
      <c r="I166" s="19">
        <f>Calculations!G144</f>
        <v>0</v>
      </c>
      <c r="J166" s="19">
        <f>Calculations!J144</f>
        <v>0</v>
      </c>
      <c r="K166" s="19">
        <f>Calculations!F144</f>
        <v>0</v>
      </c>
      <c r="L166" s="19">
        <f>Calculations!I144</f>
        <v>0</v>
      </c>
      <c r="M166" s="19">
        <f>Calculations!E144</f>
        <v>0</v>
      </c>
      <c r="N166" s="19">
        <f>Calculations!S144</f>
        <v>0</v>
      </c>
      <c r="O166" s="19">
        <f>Calculations!P144</f>
        <v>0</v>
      </c>
      <c r="P166" s="19">
        <f>Calculations!T144</f>
        <v>0</v>
      </c>
      <c r="Q166" s="19">
        <f>Calculations!Q144</f>
        <v>0</v>
      </c>
      <c r="R166" s="19">
        <f>Calculations!U144</f>
        <v>5.9397511028309991</v>
      </c>
      <c r="S166" s="19">
        <f>Calculations!R144</f>
        <v>1.7904502267500001E-2</v>
      </c>
      <c r="T166" s="50" t="s">
        <v>62</v>
      </c>
      <c r="U166" s="49" t="s">
        <v>69</v>
      </c>
      <c r="V166" s="49" t="s">
        <v>60</v>
      </c>
    </row>
    <row r="167" spans="2:22" x14ac:dyDescent="0.2">
      <c r="B167" s="18">
        <f>Calculations!A145</f>
        <v>3037</v>
      </c>
      <c r="C167" s="18" t="str">
        <f>Calculations!B145</f>
        <v>SHLAA 2013</v>
      </c>
      <c r="D167" s="18" t="str">
        <f>Calculations!C145</f>
        <v>Housing</v>
      </c>
      <c r="E167" s="19">
        <f>Calculations!D145</f>
        <v>0.226768485885291</v>
      </c>
      <c r="F167" s="19">
        <f>Calculations!L145</f>
        <v>100</v>
      </c>
      <c r="G167" s="19">
        <f>Calculations!H145</f>
        <v>0.226768485885291</v>
      </c>
      <c r="H167" s="19">
        <f>Calculations!K145</f>
        <v>0</v>
      </c>
      <c r="I167" s="19">
        <f>Calculations!G145</f>
        <v>0</v>
      </c>
      <c r="J167" s="19">
        <f>Calculations!J145</f>
        <v>0</v>
      </c>
      <c r="K167" s="19">
        <f>Calculations!F145</f>
        <v>0</v>
      </c>
      <c r="L167" s="19">
        <f>Calculations!I145</f>
        <v>0</v>
      </c>
      <c r="M167" s="19">
        <f>Calculations!E145</f>
        <v>0</v>
      </c>
      <c r="N167" s="19">
        <f>Calculations!S145</f>
        <v>0</v>
      </c>
      <c r="O167" s="19">
        <f>Calculations!P145</f>
        <v>0</v>
      </c>
      <c r="P167" s="19">
        <f>Calculations!T145</f>
        <v>0</v>
      </c>
      <c r="Q167" s="19">
        <f>Calculations!Q145</f>
        <v>0</v>
      </c>
      <c r="R167" s="19">
        <f>Calculations!U145</f>
        <v>0</v>
      </c>
      <c r="S167" s="19">
        <f>Calculations!R145</f>
        <v>0</v>
      </c>
      <c r="T167" s="50" t="s">
        <v>62</v>
      </c>
      <c r="U167" s="51" t="s">
        <v>70</v>
      </c>
      <c r="V167" s="49" t="s">
        <v>64</v>
      </c>
    </row>
    <row r="168" spans="2:22" x14ac:dyDescent="0.2">
      <c r="B168" s="18">
        <f>Calculations!A146</f>
        <v>3038</v>
      </c>
      <c r="C168" s="18" t="str">
        <f>Calculations!B146</f>
        <v>SHLAA 2013</v>
      </c>
      <c r="D168" s="18" t="str">
        <f>Calculations!C146</f>
        <v>Housing</v>
      </c>
      <c r="E168" s="19">
        <f>Calculations!D146</f>
        <v>0.15028725914944099</v>
      </c>
      <c r="F168" s="19">
        <f>Calculations!L146</f>
        <v>100</v>
      </c>
      <c r="G168" s="19">
        <f>Calculations!H146</f>
        <v>0.15028725914944099</v>
      </c>
      <c r="H168" s="19">
        <f>Calculations!K146</f>
        <v>0</v>
      </c>
      <c r="I168" s="19">
        <f>Calculations!G146</f>
        <v>0</v>
      </c>
      <c r="J168" s="19">
        <f>Calculations!J146</f>
        <v>0</v>
      </c>
      <c r="K168" s="19">
        <f>Calculations!F146</f>
        <v>0</v>
      </c>
      <c r="L168" s="19">
        <f>Calculations!I146</f>
        <v>0</v>
      </c>
      <c r="M168" s="19">
        <f>Calculations!E146</f>
        <v>0</v>
      </c>
      <c r="N168" s="19">
        <f>Calculations!S146</f>
        <v>0</v>
      </c>
      <c r="O168" s="19">
        <f>Calculations!P146</f>
        <v>0</v>
      </c>
      <c r="P168" s="19">
        <f>Calculations!T146</f>
        <v>0</v>
      </c>
      <c r="Q168" s="19">
        <f>Calculations!Q146</f>
        <v>0</v>
      </c>
      <c r="R168" s="19">
        <f>Calculations!U146</f>
        <v>0</v>
      </c>
      <c r="S168" s="19">
        <f>Calculations!R146</f>
        <v>0</v>
      </c>
      <c r="T168" s="50" t="s">
        <v>62</v>
      </c>
      <c r="U168" s="51" t="s">
        <v>70</v>
      </c>
      <c r="V168" s="49" t="s">
        <v>64</v>
      </c>
    </row>
    <row r="169" spans="2:22" x14ac:dyDescent="0.2">
      <c r="B169" s="18">
        <f>Calculations!A147</f>
        <v>3039</v>
      </c>
      <c r="C169" s="18" t="str">
        <f>Calculations!B147</f>
        <v>SHLAA 2013</v>
      </c>
      <c r="D169" s="18" t="str">
        <f>Calculations!C147</f>
        <v>Housing</v>
      </c>
      <c r="E169" s="19">
        <f>Calculations!D147</f>
        <v>0.38153641204216399</v>
      </c>
      <c r="F169" s="19">
        <f>Calculations!L147</f>
        <v>100</v>
      </c>
      <c r="G169" s="19">
        <f>Calculations!H147</f>
        <v>0.38153641204216399</v>
      </c>
      <c r="H169" s="19">
        <f>Calculations!K147</f>
        <v>0</v>
      </c>
      <c r="I169" s="19">
        <f>Calculations!G147</f>
        <v>0</v>
      </c>
      <c r="J169" s="19">
        <f>Calculations!J147</f>
        <v>0</v>
      </c>
      <c r="K169" s="19">
        <f>Calculations!F147</f>
        <v>0</v>
      </c>
      <c r="L169" s="19">
        <f>Calculations!I147</f>
        <v>0</v>
      </c>
      <c r="M169" s="19">
        <f>Calculations!E147</f>
        <v>0</v>
      </c>
      <c r="N169" s="19">
        <f>Calculations!S147</f>
        <v>0</v>
      </c>
      <c r="O169" s="19">
        <f>Calculations!P147</f>
        <v>0</v>
      </c>
      <c r="P169" s="19">
        <f>Calculations!T147</f>
        <v>0</v>
      </c>
      <c r="Q169" s="19">
        <f>Calculations!Q147</f>
        <v>0</v>
      </c>
      <c r="R169" s="19">
        <f>Calculations!U147</f>
        <v>7.9983706143170338E-2</v>
      </c>
      <c r="S169" s="19">
        <f>Calculations!R147</f>
        <v>3.05166962637E-4</v>
      </c>
      <c r="T169" s="50" t="s">
        <v>62</v>
      </c>
      <c r="U169" s="49" t="s">
        <v>69</v>
      </c>
      <c r="V169" s="49" t="s">
        <v>60</v>
      </c>
    </row>
    <row r="170" spans="2:22" x14ac:dyDescent="0.2">
      <c r="B170" s="18">
        <f>Calculations!A148</f>
        <v>3040</v>
      </c>
      <c r="C170" s="18" t="str">
        <f>Calculations!B148</f>
        <v>SHLAA 2013</v>
      </c>
      <c r="D170" s="18" t="str">
        <f>Calculations!C148</f>
        <v>Housing</v>
      </c>
      <c r="E170" s="19">
        <f>Calculations!D148</f>
        <v>0.355553971287078</v>
      </c>
      <c r="F170" s="19">
        <f>Calculations!L148</f>
        <v>100</v>
      </c>
      <c r="G170" s="19">
        <f>Calculations!H148</f>
        <v>0.355553971287078</v>
      </c>
      <c r="H170" s="19">
        <f>Calculations!K148</f>
        <v>0</v>
      </c>
      <c r="I170" s="19">
        <f>Calculations!G148</f>
        <v>0</v>
      </c>
      <c r="J170" s="19">
        <f>Calculations!J148</f>
        <v>0</v>
      </c>
      <c r="K170" s="19">
        <f>Calculations!F148</f>
        <v>0</v>
      </c>
      <c r="L170" s="19">
        <f>Calculations!I148</f>
        <v>0</v>
      </c>
      <c r="M170" s="19">
        <f>Calculations!E148</f>
        <v>0</v>
      </c>
      <c r="N170" s="19">
        <f>Calculations!S148</f>
        <v>0</v>
      </c>
      <c r="O170" s="19">
        <f>Calculations!P148</f>
        <v>0</v>
      </c>
      <c r="P170" s="19">
        <f>Calculations!T148</f>
        <v>0</v>
      </c>
      <c r="Q170" s="19">
        <f>Calculations!Q148</f>
        <v>0</v>
      </c>
      <c r="R170" s="19">
        <f>Calculations!U148</f>
        <v>0</v>
      </c>
      <c r="S170" s="19">
        <f>Calculations!R148</f>
        <v>0</v>
      </c>
      <c r="T170" s="50" t="s">
        <v>62</v>
      </c>
      <c r="U170" s="51" t="s">
        <v>70</v>
      </c>
      <c r="V170" s="49" t="s">
        <v>64</v>
      </c>
    </row>
    <row r="171" spans="2:22" x14ac:dyDescent="0.2">
      <c r="B171" s="18">
        <f>Calculations!A149</f>
        <v>3041</v>
      </c>
      <c r="C171" s="18" t="str">
        <f>Calculations!B149</f>
        <v>SHLAA 2013</v>
      </c>
      <c r="D171" s="18" t="str">
        <f>Calculations!C149</f>
        <v>Housing</v>
      </c>
      <c r="E171" s="19">
        <f>Calculations!D149</f>
        <v>0.287283774496147</v>
      </c>
      <c r="F171" s="19">
        <f>Calculations!L149</f>
        <v>100</v>
      </c>
      <c r="G171" s="19">
        <f>Calculations!H149</f>
        <v>0.287283774496147</v>
      </c>
      <c r="H171" s="19">
        <f>Calculations!K149</f>
        <v>0</v>
      </c>
      <c r="I171" s="19">
        <f>Calculations!G149</f>
        <v>0</v>
      </c>
      <c r="J171" s="19">
        <f>Calculations!J149</f>
        <v>0</v>
      </c>
      <c r="K171" s="19">
        <f>Calculations!F149</f>
        <v>0</v>
      </c>
      <c r="L171" s="19">
        <f>Calculations!I149</f>
        <v>0</v>
      </c>
      <c r="M171" s="19">
        <f>Calculations!E149</f>
        <v>0</v>
      </c>
      <c r="N171" s="19">
        <f>Calculations!S149</f>
        <v>0</v>
      </c>
      <c r="O171" s="19">
        <f>Calculations!P149</f>
        <v>0</v>
      </c>
      <c r="P171" s="19">
        <f>Calculations!T149</f>
        <v>0</v>
      </c>
      <c r="Q171" s="19">
        <f>Calculations!Q149</f>
        <v>0</v>
      </c>
      <c r="R171" s="19">
        <f>Calculations!U149</f>
        <v>0</v>
      </c>
      <c r="S171" s="19">
        <f>Calculations!R149</f>
        <v>0</v>
      </c>
      <c r="T171" s="50" t="s">
        <v>62</v>
      </c>
      <c r="U171" s="51" t="s">
        <v>70</v>
      </c>
      <c r="V171" s="49" t="s">
        <v>64</v>
      </c>
    </row>
    <row r="172" spans="2:22" x14ac:dyDescent="0.2">
      <c r="B172" s="18">
        <f>Calculations!A150</f>
        <v>3042</v>
      </c>
      <c r="C172" s="18" t="str">
        <f>Calculations!B150</f>
        <v>ELR 2014</v>
      </c>
      <c r="D172" s="18" t="str">
        <f>Calculations!C150</f>
        <v>Employment</v>
      </c>
      <c r="E172" s="19">
        <f>Calculations!D150</f>
        <v>0.17564257515215301</v>
      </c>
      <c r="F172" s="19">
        <f>Calculations!L150</f>
        <v>100</v>
      </c>
      <c r="G172" s="19">
        <f>Calculations!H150</f>
        <v>0.17564257515215301</v>
      </c>
      <c r="H172" s="19">
        <f>Calculations!K150</f>
        <v>0</v>
      </c>
      <c r="I172" s="19">
        <f>Calculations!G150</f>
        <v>0</v>
      </c>
      <c r="J172" s="19">
        <f>Calculations!J150</f>
        <v>0</v>
      </c>
      <c r="K172" s="19">
        <f>Calculations!F150</f>
        <v>0</v>
      </c>
      <c r="L172" s="19">
        <f>Calculations!I150</f>
        <v>0</v>
      </c>
      <c r="M172" s="19">
        <f>Calculations!E150</f>
        <v>0</v>
      </c>
      <c r="N172" s="19">
        <f>Calculations!S150</f>
        <v>0</v>
      </c>
      <c r="O172" s="19">
        <f>Calculations!P150</f>
        <v>0</v>
      </c>
      <c r="P172" s="19">
        <f>Calculations!T150</f>
        <v>0</v>
      </c>
      <c r="Q172" s="19">
        <f>Calculations!Q150</f>
        <v>0</v>
      </c>
      <c r="R172" s="19">
        <f>Calculations!U150</f>
        <v>0.58204973959439721</v>
      </c>
      <c r="S172" s="19">
        <f>Calculations!R150</f>
        <v>1.02232715129E-3</v>
      </c>
      <c r="T172" s="50" t="s">
        <v>63</v>
      </c>
      <c r="U172" s="49" t="s">
        <v>69</v>
      </c>
      <c r="V172" s="49" t="s">
        <v>60</v>
      </c>
    </row>
    <row r="173" spans="2:22" x14ac:dyDescent="0.2">
      <c r="B173" s="18">
        <f>Calculations!A151</f>
        <v>3043</v>
      </c>
      <c r="C173" s="18" t="str">
        <f>Calculations!B151</f>
        <v>SHLAA 2013</v>
      </c>
      <c r="D173" s="18" t="str">
        <f>Calculations!C151</f>
        <v>Housing</v>
      </c>
      <c r="E173" s="19">
        <f>Calculations!D151</f>
        <v>0.84189815503378596</v>
      </c>
      <c r="F173" s="19">
        <f>Calculations!L151</f>
        <v>72.087564287289652</v>
      </c>
      <c r="G173" s="19">
        <f>Calculations!H151</f>
        <v>0.60690387374348598</v>
      </c>
      <c r="H173" s="19">
        <f>Calculations!K151</f>
        <v>2.3622197276940109</v>
      </c>
      <c r="I173" s="19">
        <f>Calculations!G151</f>
        <v>1.9887484305300001E-2</v>
      </c>
      <c r="J173" s="19">
        <f>Calculations!J151</f>
        <v>25.550215985016333</v>
      </c>
      <c r="K173" s="19">
        <f>Calculations!F151</f>
        <v>0.21510679698499999</v>
      </c>
      <c r="L173" s="19">
        <f>Calculations!I151</f>
        <v>0</v>
      </c>
      <c r="M173" s="19">
        <f>Calculations!E151</f>
        <v>0</v>
      </c>
      <c r="N173" s="19">
        <f>Calculations!S151</f>
        <v>22.517444017132011</v>
      </c>
      <c r="O173" s="19">
        <f>Calculations!P151</f>
        <v>0.18957394574100001</v>
      </c>
      <c r="P173" s="19">
        <f>Calculations!T151</f>
        <v>25.98566157164467</v>
      </c>
      <c r="Q173" s="19">
        <f>Calculations!Q151</f>
        <v>0.21877280534499999</v>
      </c>
      <c r="R173" s="19">
        <f>Calculations!U151</f>
        <v>22.675999520552299</v>
      </c>
      <c r="S173" s="19">
        <f>Calculations!R151</f>
        <v>0.19090882159899997</v>
      </c>
      <c r="T173" s="19" t="s">
        <v>62</v>
      </c>
      <c r="U173" s="19" t="s">
        <v>68</v>
      </c>
      <c r="V173" s="19" t="s">
        <v>66</v>
      </c>
    </row>
    <row r="174" spans="2:22" x14ac:dyDescent="0.2">
      <c r="B174" s="18">
        <f>Calculations!A152</f>
        <v>3048</v>
      </c>
      <c r="C174" s="18" t="str">
        <f>Calculations!B152</f>
        <v>SHLAA 2013</v>
      </c>
      <c r="D174" s="18" t="str">
        <f>Calculations!C152</f>
        <v>Housing</v>
      </c>
      <c r="E174" s="19">
        <f>Calculations!D152</f>
        <v>0.22312977562809</v>
      </c>
      <c r="F174" s="19">
        <f>Calculations!L152</f>
        <v>100</v>
      </c>
      <c r="G174" s="19">
        <f>Calculations!H152</f>
        <v>0.22312977562809</v>
      </c>
      <c r="H174" s="19">
        <f>Calculations!K152</f>
        <v>0</v>
      </c>
      <c r="I174" s="19">
        <f>Calculations!G152</f>
        <v>0</v>
      </c>
      <c r="J174" s="19">
        <f>Calculations!J152</f>
        <v>0</v>
      </c>
      <c r="K174" s="19">
        <f>Calculations!F152</f>
        <v>0</v>
      </c>
      <c r="L174" s="19">
        <f>Calculations!I152</f>
        <v>0</v>
      </c>
      <c r="M174" s="19">
        <f>Calculations!E152</f>
        <v>0</v>
      </c>
      <c r="N174" s="19">
        <f>Calculations!S152</f>
        <v>0</v>
      </c>
      <c r="O174" s="19">
        <f>Calculations!P152</f>
        <v>0</v>
      </c>
      <c r="P174" s="19">
        <f>Calculations!T152</f>
        <v>0</v>
      </c>
      <c r="Q174" s="19">
        <f>Calculations!Q152</f>
        <v>0</v>
      </c>
      <c r="R174" s="19">
        <f>Calculations!U152</f>
        <v>0</v>
      </c>
      <c r="S174" s="19">
        <f>Calculations!R152</f>
        <v>0</v>
      </c>
      <c r="T174" s="50" t="s">
        <v>62</v>
      </c>
      <c r="U174" s="51" t="s">
        <v>70</v>
      </c>
      <c r="V174" s="49" t="s">
        <v>64</v>
      </c>
    </row>
    <row r="175" spans="2:22" x14ac:dyDescent="0.2">
      <c r="B175" s="18">
        <f>Calculations!A153</f>
        <v>3049</v>
      </c>
      <c r="C175" s="18" t="str">
        <f>Calculations!B153</f>
        <v>SHLAA 2013</v>
      </c>
      <c r="D175" s="18" t="str">
        <f>Calculations!C153</f>
        <v>Housing</v>
      </c>
      <c r="E175" s="19">
        <f>Calculations!D153</f>
        <v>2.04390197709743</v>
      </c>
      <c r="F175" s="19">
        <f>Calculations!L153</f>
        <v>100</v>
      </c>
      <c r="G175" s="19">
        <f>Calculations!H153</f>
        <v>2.04390197709743</v>
      </c>
      <c r="H175" s="19">
        <f>Calculations!K153</f>
        <v>0</v>
      </c>
      <c r="I175" s="19">
        <f>Calculations!G153</f>
        <v>0</v>
      </c>
      <c r="J175" s="19">
        <f>Calculations!J153</f>
        <v>0</v>
      </c>
      <c r="K175" s="19">
        <f>Calculations!F153</f>
        <v>0</v>
      </c>
      <c r="L175" s="19">
        <f>Calculations!I153</f>
        <v>0</v>
      </c>
      <c r="M175" s="19">
        <f>Calculations!E153</f>
        <v>0</v>
      </c>
      <c r="N175" s="19">
        <f>Calculations!S153</f>
        <v>0</v>
      </c>
      <c r="O175" s="19">
        <f>Calculations!P153</f>
        <v>0</v>
      </c>
      <c r="P175" s="19">
        <f>Calculations!T153</f>
        <v>1.2219883621996914</v>
      </c>
      <c r="Q175" s="19">
        <f>Calculations!Q153</f>
        <v>2.4976244294899998E-2</v>
      </c>
      <c r="R175" s="19">
        <f>Calculations!U153</f>
        <v>10.81513501704308</v>
      </c>
      <c r="S175" s="19">
        <f>Calculations!R153</f>
        <v>0.22105075843909999</v>
      </c>
      <c r="T175" s="50" t="s">
        <v>62</v>
      </c>
      <c r="U175" s="49" t="s">
        <v>69</v>
      </c>
      <c r="V175" s="49" t="s">
        <v>60</v>
      </c>
    </row>
    <row r="176" spans="2:22" x14ac:dyDescent="0.2">
      <c r="B176" s="18">
        <f>Calculations!A154</f>
        <v>3050</v>
      </c>
      <c r="C176" s="18" t="str">
        <f>Calculations!B154</f>
        <v>SHLAA 2013</v>
      </c>
      <c r="D176" s="18" t="str">
        <f>Calculations!C154</f>
        <v>Housing</v>
      </c>
      <c r="E176" s="19">
        <f>Calculations!D154</f>
        <v>0.58676639987558499</v>
      </c>
      <c r="F176" s="19">
        <f>Calculations!L154</f>
        <v>100</v>
      </c>
      <c r="G176" s="19">
        <f>Calculations!H154</f>
        <v>0.58676639987558499</v>
      </c>
      <c r="H176" s="19">
        <f>Calculations!K154</f>
        <v>0</v>
      </c>
      <c r="I176" s="19">
        <f>Calculations!G154</f>
        <v>0</v>
      </c>
      <c r="J176" s="19">
        <f>Calculations!J154</f>
        <v>0</v>
      </c>
      <c r="K176" s="19">
        <f>Calculations!F154</f>
        <v>0</v>
      </c>
      <c r="L176" s="19">
        <f>Calculations!I154</f>
        <v>0</v>
      </c>
      <c r="M176" s="19">
        <f>Calculations!E154</f>
        <v>0</v>
      </c>
      <c r="N176" s="19">
        <f>Calculations!S154</f>
        <v>0</v>
      </c>
      <c r="O176" s="19">
        <f>Calculations!P154</f>
        <v>0</v>
      </c>
      <c r="P176" s="19">
        <f>Calculations!T154</f>
        <v>0</v>
      </c>
      <c r="Q176" s="19">
        <f>Calculations!Q154</f>
        <v>0</v>
      </c>
      <c r="R176" s="19">
        <f>Calculations!U154</f>
        <v>0</v>
      </c>
      <c r="S176" s="19">
        <f>Calculations!R154</f>
        <v>0</v>
      </c>
      <c r="T176" s="50" t="s">
        <v>62</v>
      </c>
      <c r="U176" s="51" t="s">
        <v>70</v>
      </c>
      <c r="V176" s="49" t="s">
        <v>64</v>
      </c>
    </row>
    <row r="177" spans="2:22" x14ac:dyDescent="0.2">
      <c r="B177" s="18">
        <f>Calculations!A155</f>
        <v>3051</v>
      </c>
      <c r="C177" s="18" t="str">
        <f>Calculations!B155</f>
        <v>SHLAA 2013</v>
      </c>
      <c r="D177" s="18" t="str">
        <f>Calculations!C155</f>
        <v>Housing</v>
      </c>
      <c r="E177" s="19">
        <f>Calculations!D155</f>
        <v>1.315500571729</v>
      </c>
      <c r="F177" s="19">
        <f>Calculations!L155</f>
        <v>100</v>
      </c>
      <c r="G177" s="19">
        <f>Calculations!H155</f>
        <v>1.315500571729</v>
      </c>
      <c r="H177" s="19">
        <f>Calculations!K155</f>
        <v>0</v>
      </c>
      <c r="I177" s="19">
        <f>Calculations!G155</f>
        <v>0</v>
      </c>
      <c r="J177" s="19">
        <f>Calculations!J155</f>
        <v>0</v>
      </c>
      <c r="K177" s="19">
        <f>Calculations!F155</f>
        <v>0</v>
      </c>
      <c r="L177" s="19">
        <f>Calculations!I155</f>
        <v>0</v>
      </c>
      <c r="M177" s="19">
        <f>Calculations!E155</f>
        <v>0</v>
      </c>
      <c r="N177" s="19">
        <f>Calculations!S155</f>
        <v>0</v>
      </c>
      <c r="O177" s="19">
        <f>Calculations!P155</f>
        <v>0</v>
      </c>
      <c r="P177" s="19">
        <f>Calculations!T155</f>
        <v>1.4595204603799519</v>
      </c>
      <c r="Q177" s="19">
        <f>Calculations!Q155</f>
        <v>1.9200000000800001E-2</v>
      </c>
      <c r="R177" s="19">
        <f>Calculations!U155</f>
        <v>0.27366008635544836</v>
      </c>
      <c r="S177" s="19">
        <f>Calculations!R155</f>
        <v>3.6000000005999983E-3</v>
      </c>
      <c r="T177" s="50" t="s">
        <v>62</v>
      </c>
      <c r="U177" s="49" t="s">
        <v>69</v>
      </c>
      <c r="V177" s="49" t="s">
        <v>60</v>
      </c>
    </row>
    <row r="178" spans="2:22" x14ac:dyDescent="0.2">
      <c r="B178" s="18">
        <f>Calculations!A156</f>
        <v>3052</v>
      </c>
      <c r="C178" s="18" t="str">
        <f>Calculations!B156</f>
        <v>ELR 2014</v>
      </c>
      <c r="D178" s="18" t="str">
        <f>Calculations!C156</f>
        <v>Employment</v>
      </c>
      <c r="E178" s="19">
        <f>Calculations!D156</f>
        <v>6.4076057571831599</v>
      </c>
      <c r="F178" s="19">
        <f>Calculations!L156</f>
        <v>100</v>
      </c>
      <c r="G178" s="19">
        <f>Calculations!H156</f>
        <v>6.4076057571831599</v>
      </c>
      <c r="H178" s="19">
        <f>Calculations!K156</f>
        <v>0</v>
      </c>
      <c r="I178" s="19">
        <f>Calculations!G156</f>
        <v>0</v>
      </c>
      <c r="J178" s="19">
        <f>Calculations!J156</f>
        <v>0</v>
      </c>
      <c r="K178" s="19">
        <f>Calculations!F156</f>
        <v>0</v>
      </c>
      <c r="L178" s="19">
        <f>Calculations!I156</f>
        <v>0</v>
      </c>
      <c r="M178" s="19">
        <f>Calculations!E156</f>
        <v>0</v>
      </c>
      <c r="N178" s="19">
        <f>Calculations!S156</f>
        <v>0</v>
      </c>
      <c r="O178" s="19">
        <f>Calculations!P156</f>
        <v>0</v>
      </c>
      <c r="P178" s="19">
        <f>Calculations!T156</f>
        <v>1.9874303573880104E-5</v>
      </c>
      <c r="Q178" s="19">
        <f>Calculations!Q156</f>
        <v>1.27346702E-6</v>
      </c>
      <c r="R178" s="19">
        <f>Calculations!U156</f>
        <v>2.0512208992046288</v>
      </c>
      <c r="S178" s="19">
        <f>Calculations!R156</f>
        <v>0.13143414842998</v>
      </c>
      <c r="T178" s="50" t="s">
        <v>63</v>
      </c>
      <c r="U178" s="49" t="s">
        <v>69</v>
      </c>
      <c r="V178" s="49" t="s">
        <v>60</v>
      </c>
    </row>
    <row r="179" spans="2:22" x14ac:dyDescent="0.2">
      <c r="B179" s="18">
        <f>Calculations!A157</f>
        <v>3055</v>
      </c>
      <c r="C179" s="18" t="str">
        <f>Calculations!B157</f>
        <v>SHLAA 2013</v>
      </c>
      <c r="D179" s="18" t="str">
        <f>Calculations!C157</f>
        <v>Housing</v>
      </c>
      <c r="E179" s="19">
        <f>Calculations!D157</f>
        <v>0.357748038205708</v>
      </c>
      <c r="F179" s="19">
        <f>Calculations!L157</f>
        <v>100</v>
      </c>
      <c r="G179" s="19">
        <f>Calculations!H157</f>
        <v>0.357748038205708</v>
      </c>
      <c r="H179" s="19">
        <f>Calculations!K157</f>
        <v>0</v>
      </c>
      <c r="I179" s="19">
        <f>Calculations!G157</f>
        <v>0</v>
      </c>
      <c r="J179" s="19">
        <f>Calculations!J157</f>
        <v>0</v>
      </c>
      <c r="K179" s="19">
        <f>Calculations!F157</f>
        <v>0</v>
      </c>
      <c r="L179" s="19">
        <f>Calculations!I157</f>
        <v>0</v>
      </c>
      <c r="M179" s="19">
        <f>Calculations!E157</f>
        <v>0</v>
      </c>
      <c r="N179" s="19">
        <f>Calculations!S157</f>
        <v>0</v>
      </c>
      <c r="O179" s="19">
        <f>Calculations!P157</f>
        <v>0</v>
      </c>
      <c r="P179" s="19">
        <f>Calculations!T157</f>
        <v>0</v>
      </c>
      <c r="Q179" s="19">
        <f>Calculations!Q157</f>
        <v>0</v>
      </c>
      <c r="R179" s="19">
        <f>Calculations!U157</f>
        <v>3.2425055519465653</v>
      </c>
      <c r="S179" s="19">
        <f>Calculations!R157</f>
        <v>1.16000000008E-2</v>
      </c>
      <c r="T179" s="50" t="s">
        <v>62</v>
      </c>
      <c r="U179" s="49" t="s">
        <v>69</v>
      </c>
      <c r="V179" s="49" t="s">
        <v>60</v>
      </c>
    </row>
    <row r="180" spans="2:22" x14ac:dyDescent="0.2">
      <c r="B180" s="18">
        <f>Calculations!A158</f>
        <v>3056</v>
      </c>
      <c r="C180" s="18" t="str">
        <f>Calculations!B158</f>
        <v>SHLAA 2013</v>
      </c>
      <c r="D180" s="18" t="str">
        <f>Calculations!C158</f>
        <v>Housing</v>
      </c>
      <c r="E180" s="19">
        <f>Calculations!D158</f>
        <v>0.103292378910223</v>
      </c>
      <c r="F180" s="19">
        <f>Calculations!L158</f>
        <v>100</v>
      </c>
      <c r="G180" s="19">
        <f>Calculations!H158</f>
        <v>0.103292378910223</v>
      </c>
      <c r="H180" s="19">
        <f>Calculations!K158</f>
        <v>0</v>
      </c>
      <c r="I180" s="19">
        <f>Calculations!G158</f>
        <v>0</v>
      </c>
      <c r="J180" s="19">
        <f>Calculations!J158</f>
        <v>0</v>
      </c>
      <c r="K180" s="19">
        <f>Calculations!F158</f>
        <v>0</v>
      </c>
      <c r="L180" s="19">
        <f>Calculations!I158</f>
        <v>0</v>
      </c>
      <c r="M180" s="19">
        <f>Calculations!E158</f>
        <v>0</v>
      </c>
      <c r="N180" s="19">
        <f>Calculations!S158</f>
        <v>0</v>
      </c>
      <c r="O180" s="19">
        <f>Calculations!P158</f>
        <v>0</v>
      </c>
      <c r="P180" s="19">
        <f>Calculations!T158</f>
        <v>0</v>
      </c>
      <c r="Q180" s="19">
        <f>Calculations!Q158</f>
        <v>0</v>
      </c>
      <c r="R180" s="19">
        <f>Calculations!U158</f>
        <v>0.17352553054450032</v>
      </c>
      <c r="S180" s="19">
        <f>Calculations!R158</f>
        <v>1.7923864851600001E-4</v>
      </c>
      <c r="T180" s="50" t="s">
        <v>62</v>
      </c>
      <c r="U180" s="49" t="s">
        <v>69</v>
      </c>
      <c r="V180" s="49" t="s">
        <v>60</v>
      </c>
    </row>
    <row r="181" spans="2:22" x14ac:dyDescent="0.2">
      <c r="B181" s="18">
        <f>Calculations!A159</f>
        <v>3057</v>
      </c>
      <c r="C181" s="18" t="str">
        <f>Calculations!B159</f>
        <v>SHLAA 2013</v>
      </c>
      <c r="D181" s="18" t="str">
        <f>Calculations!C159</f>
        <v>Housing</v>
      </c>
      <c r="E181" s="19">
        <f>Calculations!D159</f>
        <v>0.230915436297736</v>
      </c>
      <c r="F181" s="19">
        <f>Calculations!L159</f>
        <v>100</v>
      </c>
      <c r="G181" s="19">
        <f>Calculations!H159</f>
        <v>0.230915436297736</v>
      </c>
      <c r="H181" s="19">
        <f>Calculations!K159</f>
        <v>0</v>
      </c>
      <c r="I181" s="19">
        <f>Calculations!G159</f>
        <v>0</v>
      </c>
      <c r="J181" s="19">
        <f>Calculations!J159</f>
        <v>0</v>
      </c>
      <c r="K181" s="19">
        <f>Calculations!F159</f>
        <v>0</v>
      </c>
      <c r="L181" s="19">
        <f>Calculations!I159</f>
        <v>0</v>
      </c>
      <c r="M181" s="19">
        <f>Calculations!E159</f>
        <v>0</v>
      </c>
      <c r="N181" s="19">
        <f>Calculations!S159</f>
        <v>0</v>
      </c>
      <c r="O181" s="19">
        <f>Calculations!P159</f>
        <v>0</v>
      </c>
      <c r="P181" s="19">
        <f>Calculations!T159</f>
        <v>0.12591627723713622</v>
      </c>
      <c r="Q181" s="19">
        <f>Calculations!Q159</f>
        <v>2.9076012095199998E-4</v>
      </c>
      <c r="R181" s="19">
        <f>Calculations!U159</f>
        <v>11.571334510957495</v>
      </c>
      <c r="S181" s="19">
        <f>Calculations!R159</f>
        <v>2.6719997571447999E-2</v>
      </c>
      <c r="T181" s="50" t="s">
        <v>62</v>
      </c>
      <c r="U181" s="49" t="s">
        <v>69</v>
      </c>
      <c r="V181" s="49" t="s">
        <v>60</v>
      </c>
    </row>
    <row r="182" spans="2:22" x14ac:dyDescent="0.2">
      <c r="B182" s="18">
        <f>Calculations!A160</f>
        <v>3058</v>
      </c>
      <c r="C182" s="18" t="str">
        <f>Calculations!B160</f>
        <v>SHLAA 2013</v>
      </c>
      <c r="D182" s="18" t="str">
        <f>Calculations!C160</f>
        <v>Housing</v>
      </c>
      <c r="E182" s="19">
        <f>Calculations!D160</f>
        <v>1.0061884923521001</v>
      </c>
      <c r="F182" s="19">
        <f>Calculations!L160</f>
        <v>100</v>
      </c>
      <c r="G182" s="19">
        <f>Calculations!H160</f>
        <v>1.0061884923521001</v>
      </c>
      <c r="H182" s="19">
        <f>Calculations!K160</f>
        <v>0</v>
      </c>
      <c r="I182" s="19">
        <f>Calculations!G160</f>
        <v>0</v>
      </c>
      <c r="J182" s="19">
        <f>Calculations!J160</f>
        <v>0</v>
      </c>
      <c r="K182" s="19">
        <f>Calculations!F160</f>
        <v>0</v>
      </c>
      <c r="L182" s="19">
        <f>Calculations!I160</f>
        <v>0</v>
      </c>
      <c r="M182" s="19">
        <f>Calculations!E160</f>
        <v>0</v>
      </c>
      <c r="N182" s="19">
        <f>Calculations!S160</f>
        <v>0</v>
      </c>
      <c r="O182" s="19">
        <f>Calculations!P160</f>
        <v>0</v>
      </c>
      <c r="P182" s="19">
        <f>Calculations!T160</f>
        <v>0</v>
      </c>
      <c r="Q182" s="19">
        <f>Calculations!Q160</f>
        <v>0</v>
      </c>
      <c r="R182" s="19">
        <f>Calculations!U160</f>
        <v>2.2348770288490831</v>
      </c>
      <c r="S182" s="19">
        <f>Calculations!R160</f>
        <v>2.24870754825E-2</v>
      </c>
      <c r="T182" s="50" t="s">
        <v>62</v>
      </c>
      <c r="U182" s="49" t="s">
        <v>69</v>
      </c>
      <c r="V182" s="49" t="s">
        <v>60</v>
      </c>
    </row>
    <row r="183" spans="2:22" x14ac:dyDescent="0.2">
      <c r="B183" s="18">
        <f>Calculations!A161</f>
        <v>3061</v>
      </c>
      <c r="C183" s="18" t="str">
        <f>Calculations!B161</f>
        <v>SHLAA 2013</v>
      </c>
      <c r="D183" s="18" t="str">
        <f>Calculations!C161</f>
        <v>Housing</v>
      </c>
      <c r="E183" s="19">
        <f>Calculations!D161</f>
        <v>0.159280828435127</v>
      </c>
      <c r="F183" s="19">
        <f>Calculations!L161</f>
        <v>100</v>
      </c>
      <c r="G183" s="19">
        <f>Calculations!H161</f>
        <v>0.159280828435127</v>
      </c>
      <c r="H183" s="19">
        <f>Calculations!K161</f>
        <v>0</v>
      </c>
      <c r="I183" s="19">
        <f>Calculations!G161</f>
        <v>0</v>
      </c>
      <c r="J183" s="19">
        <f>Calculations!J161</f>
        <v>0</v>
      </c>
      <c r="K183" s="19">
        <f>Calculations!F161</f>
        <v>0</v>
      </c>
      <c r="L183" s="19">
        <f>Calculations!I161</f>
        <v>0</v>
      </c>
      <c r="M183" s="19">
        <f>Calculations!E161</f>
        <v>0</v>
      </c>
      <c r="N183" s="19">
        <f>Calculations!S161</f>
        <v>0</v>
      </c>
      <c r="O183" s="19">
        <f>Calculations!P161</f>
        <v>0</v>
      </c>
      <c r="P183" s="19">
        <f>Calculations!T161</f>
        <v>2.5578206850294825</v>
      </c>
      <c r="Q183" s="19">
        <f>Calculations!Q161</f>
        <v>4.0741179770000004E-3</v>
      </c>
      <c r="R183" s="19">
        <f>Calculations!U161</f>
        <v>3.4055280641193222</v>
      </c>
      <c r="S183" s="19">
        <f>Calculations!R161</f>
        <v>5.4243533131200002E-3</v>
      </c>
      <c r="T183" s="50" t="s">
        <v>62</v>
      </c>
      <c r="U183" s="49" t="s">
        <v>69</v>
      </c>
      <c r="V183" s="49" t="s">
        <v>60</v>
      </c>
    </row>
    <row r="184" spans="2:22" x14ac:dyDescent="0.2">
      <c r="B184" s="18">
        <f>Calculations!A162</f>
        <v>3062</v>
      </c>
      <c r="C184" s="18" t="str">
        <f>Calculations!B162</f>
        <v>SHLAA 2013</v>
      </c>
      <c r="D184" s="18" t="str">
        <f>Calculations!C162</f>
        <v>Housing</v>
      </c>
      <c r="E184" s="19">
        <f>Calculations!D162</f>
        <v>0.37681897141744702</v>
      </c>
      <c r="F184" s="19">
        <f>Calculations!L162</f>
        <v>100</v>
      </c>
      <c r="G184" s="19">
        <f>Calculations!H162</f>
        <v>0.37681897141744702</v>
      </c>
      <c r="H184" s="19">
        <f>Calculations!K162</f>
        <v>0</v>
      </c>
      <c r="I184" s="19">
        <f>Calculations!G162</f>
        <v>0</v>
      </c>
      <c r="J184" s="19">
        <f>Calculations!J162</f>
        <v>0</v>
      </c>
      <c r="K184" s="19">
        <f>Calculations!F162</f>
        <v>0</v>
      </c>
      <c r="L184" s="19">
        <f>Calculations!I162</f>
        <v>0</v>
      </c>
      <c r="M184" s="19">
        <f>Calculations!E162</f>
        <v>0</v>
      </c>
      <c r="N184" s="19">
        <f>Calculations!S162</f>
        <v>0</v>
      </c>
      <c r="O184" s="19">
        <f>Calculations!P162</f>
        <v>0</v>
      </c>
      <c r="P184" s="19">
        <f>Calculations!T162</f>
        <v>0</v>
      </c>
      <c r="Q184" s="19">
        <f>Calculations!Q162</f>
        <v>0</v>
      </c>
      <c r="R184" s="19">
        <f>Calculations!U162</f>
        <v>1.9316921331108374</v>
      </c>
      <c r="S184" s="19">
        <f>Calculations!R162</f>
        <v>7.2789824269399997E-3</v>
      </c>
      <c r="T184" s="50" t="s">
        <v>62</v>
      </c>
      <c r="U184" s="49" t="s">
        <v>69</v>
      </c>
      <c r="V184" s="49" t="s">
        <v>60</v>
      </c>
    </row>
    <row r="185" spans="2:22" x14ac:dyDescent="0.2">
      <c r="B185" s="18">
        <f>Calculations!A163</f>
        <v>3063</v>
      </c>
      <c r="C185" s="18" t="str">
        <f>Calculations!B163</f>
        <v>SHLAA 2013</v>
      </c>
      <c r="D185" s="18" t="str">
        <f>Calculations!C163</f>
        <v>Housing</v>
      </c>
      <c r="E185" s="19">
        <f>Calculations!D163</f>
        <v>0.33820235026515599</v>
      </c>
      <c r="F185" s="19">
        <f>Calculations!L163</f>
        <v>100</v>
      </c>
      <c r="G185" s="19">
        <f>Calculations!H163</f>
        <v>0.33820235026515599</v>
      </c>
      <c r="H185" s="19">
        <f>Calculations!K163</f>
        <v>0</v>
      </c>
      <c r="I185" s="19">
        <f>Calculations!G163</f>
        <v>0</v>
      </c>
      <c r="J185" s="19">
        <f>Calculations!J163</f>
        <v>0</v>
      </c>
      <c r="K185" s="19">
        <f>Calculations!F163</f>
        <v>0</v>
      </c>
      <c r="L185" s="19">
        <f>Calculations!I163</f>
        <v>0</v>
      </c>
      <c r="M185" s="19">
        <f>Calculations!E163</f>
        <v>0</v>
      </c>
      <c r="N185" s="19">
        <f>Calculations!S163</f>
        <v>0</v>
      </c>
      <c r="O185" s="19">
        <f>Calculations!P163</f>
        <v>0</v>
      </c>
      <c r="P185" s="19">
        <f>Calculations!T163</f>
        <v>5.718144498711495E-2</v>
      </c>
      <c r="Q185" s="19">
        <f>Calculations!Q163</f>
        <v>1.9338899086199999E-4</v>
      </c>
      <c r="R185" s="19">
        <f>Calculations!U163</f>
        <v>9.4451216443628194</v>
      </c>
      <c r="S185" s="19">
        <f>Calculations!R163</f>
        <v>3.1943623386638004E-2</v>
      </c>
      <c r="T185" s="50" t="s">
        <v>62</v>
      </c>
      <c r="U185" s="49" t="s">
        <v>69</v>
      </c>
      <c r="V185" s="49" t="s">
        <v>60</v>
      </c>
    </row>
    <row r="186" spans="2:22" x14ac:dyDescent="0.2">
      <c r="B186" s="18">
        <f>Calculations!A164</f>
        <v>3064</v>
      </c>
      <c r="C186" s="18" t="str">
        <f>Calculations!B164</f>
        <v>ELR 2014, SHLAA 2013</v>
      </c>
      <c r="D186" s="18" t="str">
        <f>Calculations!C164</f>
        <v>Housing</v>
      </c>
      <c r="E186" s="19">
        <f>Calculations!D164</f>
        <v>0.30452491589892899</v>
      </c>
      <c r="F186" s="19">
        <f>Calculations!L164</f>
        <v>100</v>
      </c>
      <c r="G186" s="19">
        <f>Calculations!H164</f>
        <v>0.30452491589892899</v>
      </c>
      <c r="H186" s="19">
        <f>Calculations!K164</f>
        <v>0</v>
      </c>
      <c r="I186" s="19">
        <f>Calculations!G164</f>
        <v>0</v>
      </c>
      <c r="J186" s="19">
        <f>Calculations!J164</f>
        <v>0</v>
      </c>
      <c r="K186" s="19">
        <f>Calculations!F164</f>
        <v>0</v>
      </c>
      <c r="L186" s="19">
        <f>Calculations!I164</f>
        <v>0</v>
      </c>
      <c r="M186" s="19">
        <f>Calculations!E164</f>
        <v>0</v>
      </c>
      <c r="N186" s="19">
        <f>Calculations!S164</f>
        <v>0</v>
      </c>
      <c r="O186" s="19">
        <f>Calculations!P164</f>
        <v>0</v>
      </c>
      <c r="P186" s="19">
        <f>Calculations!T164</f>
        <v>0</v>
      </c>
      <c r="Q186" s="19">
        <f>Calculations!Q164</f>
        <v>0</v>
      </c>
      <c r="R186" s="19">
        <f>Calculations!U164</f>
        <v>0</v>
      </c>
      <c r="S186" s="19">
        <f>Calculations!R164</f>
        <v>0</v>
      </c>
      <c r="T186" s="50" t="s">
        <v>62</v>
      </c>
      <c r="U186" s="51" t="s">
        <v>70</v>
      </c>
      <c r="V186" s="49" t="s">
        <v>64</v>
      </c>
    </row>
    <row r="187" spans="2:22" x14ac:dyDescent="0.2">
      <c r="B187" s="18">
        <f>Calculations!A165</f>
        <v>3067</v>
      </c>
      <c r="C187" s="18" t="str">
        <f>Calculations!B165</f>
        <v>ELR 2014, SHLAA 2013</v>
      </c>
      <c r="D187" s="18" t="str">
        <f>Calculations!C165</f>
        <v>Housing</v>
      </c>
      <c r="E187" s="19">
        <f>Calculations!D165</f>
        <v>1.41883233696811</v>
      </c>
      <c r="F187" s="19">
        <f>Calculations!L165</f>
        <v>100</v>
      </c>
      <c r="G187" s="19">
        <f>Calculations!H165</f>
        <v>1.41883233696811</v>
      </c>
      <c r="H187" s="19">
        <f>Calculations!K165</f>
        <v>0</v>
      </c>
      <c r="I187" s="19">
        <f>Calculations!G165</f>
        <v>0</v>
      </c>
      <c r="J187" s="19">
        <f>Calculations!J165</f>
        <v>0</v>
      </c>
      <c r="K187" s="19">
        <f>Calculations!F165</f>
        <v>0</v>
      </c>
      <c r="L187" s="19">
        <f>Calculations!I165</f>
        <v>0</v>
      </c>
      <c r="M187" s="19">
        <f>Calculations!E165</f>
        <v>0</v>
      </c>
      <c r="N187" s="19">
        <f>Calculations!S165</f>
        <v>0</v>
      </c>
      <c r="O187" s="19">
        <f>Calculations!P165</f>
        <v>0</v>
      </c>
      <c r="P187" s="19">
        <f>Calculations!T165</f>
        <v>0</v>
      </c>
      <c r="Q187" s="19">
        <f>Calculations!Q165</f>
        <v>0</v>
      </c>
      <c r="R187" s="19">
        <f>Calculations!U165</f>
        <v>1.6420802219158654</v>
      </c>
      <c r="S187" s="19">
        <f>Calculations!R165</f>
        <v>2.32983651875E-2</v>
      </c>
      <c r="T187" s="50" t="s">
        <v>62</v>
      </c>
      <c r="U187" s="49" t="s">
        <v>69</v>
      </c>
      <c r="V187" s="49" t="s">
        <v>60</v>
      </c>
    </row>
    <row r="188" spans="2:22" x14ac:dyDescent="0.2">
      <c r="B188" s="18">
        <f>Calculations!A166</f>
        <v>3068</v>
      </c>
      <c r="C188" s="18" t="str">
        <f>Calculations!B166</f>
        <v>ELR 2014, SHLAA 2013</v>
      </c>
      <c r="D188" s="18" t="str">
        <f>Calculations!C166</f>
        <v>Housing</v>
      </c>
      <c r="E188" s="19">
        <f>Calculations!D166</f>
        <v>0.527240299444937</v>
      </c>
      <c r="F188" s="19">
        <f>Calculations!L166</f>
        <v>100</v>
      </c>
      <c r="G188" s="19">
        <f>Calculations!H166</f>
        <v>0.527240299444937</v>
      </c>
      <c r="H188" s="19">
        <f>Calculations!K166</f>
        <v>0</v>
      </c>
      <c r="I188" s="19">
        <f>Calculations!G166</f>
        <v>0</v>
      </c>
      <c r="J188" s="19">
        <f>Calculations!J166</f>
        <v>0</v>
      </c>
      <c r="K188" s="19">
        <f>Calculations!F166</f>
        <v>0</v>
      </c>
      <c r="L188" s="19">
        <f>Calculations!I166</f>
        <v>0</v>
      </c>
      <c r="M188" s="19">
        <f>Calculations!E166</f>
        <v>0</v>
      </c>
      <c r="N188" s="19">
        <f>Calculations!S166</f>
        <v>0</v>
      </c>
      <c r="O188" s="19">
        <f>Calculations!P166</f>
        <v>0</v>
      </c>
      <c r="P188" s="19">
        <f>Calculations!T166</f>
        <v>4.1871250675339471E-2</v>
      </c>
      <c r="Q188" s="19">
        <f>Calculations!Q166</f>
        <v>2.2076210744200001E-4</v>
      </c>
      <c r="R188" s="19">
        <f>Calculations!U166</f>
        <v>2.8090730190294866</v>
      </c>
      <c r="S188" s="19">
        <f>Calculations!R166</f>
        <v>1.4810564997157999E-2</v>
      </c>
      <c r="T188" s="50" t="s">
        <v>62</v>
      </c>
      <c r="U188" s="49" t="s">
        <v>69</v>
      </c>
      <c r="V188" s="49" t="s">
        <v>60</v>
      </c>
    </row>
    <row r="189" spans="2:22" x14ac:dyDescent="0.2">
      <c r="B189" s="18">
        <f>Calculations!A167</f>
        <v>3069</v>
      </c>
      <c r="C189" s="18" t="str">
        <f>Calculations!B167</f>
        <v>ELR 2014, FHU, SHLAA 2013</v>
      </c>
      <c r="D189" s="18" t="str">
        <f>Calculations!C167</f>
        <v>Housing</v>
      </c>
      <c r="E189" s="19">
        <f>Calculations!D167</f>
        <v>1.5695649179422599</v>
      </c>
      <c r="F189" s="19">
        <f>Calculations!L167</f>
        <v>100</v>
      </c>
      <c r="G189" s="19">
        <f>Calculations!H167</f>
        <v>1.5695649179422599</v>
      </c>
      <c r="H189" s="19">
        <f>Calculations!K167</f>
        <v>0</v>
      </c>
      <c r="I189" s="19">
        <f>Calculations!G167</f>
        <v>0</v>
      </c>
      <c r="J189" s="19">
        <f>Calculations!J167</f>
        <v>0</v>
      </c>
      <c r="K189" s="19">
        <f>Calculations!F167</f>
        <v>0</v>
      </c>
      <c r="L189" s="19">
        <f>Calculations!I167</f>
        <v>0</v>
      </c>
      <c r="M189" s="19">
        <f>Calculations!E167</f>
        <v>0</v>
      </c>
      <c r="N189" s="19">
        <f>Calculations!S167</f>
        <v>1.2742384702647733</v>
      </c>
      <c r="O189" s="19">
        <f>Calculations!P167</f>
        <v>2.00000000002E-2</v>
      </c>
      <c r="P189" s="19">
        <f>Calculations!T167</f>
        <v>3.3894743308767739</v>
      </c>
      <c r="Q189" s="19">
        <f>Calculations!Q167</f>
        <v>5.3200000000100001E-2</v>
      </c>
      <c r="R189" s="19">
        <f>Calculations!U167</f>
        <v>2.5790534925927258</v>
      </c>
      <c r="S189" s="19">
        <f>Calculations!R167</f>
        <v>4.0479918834700007E-2</v>
      </c>
      <c r="T189" s="50" t="s">
        <v>62</v>
      </c>
      <c r="U189" s="49" t="s">
        <v>69</v>
      </c>
      <c r="V189" s="49" t="s">
        <v>60</v>
      </c>
    </row>
    <row r="190" spans="2:22" x14ac:dyDescent="0.2">
      <c r="B190" s="18">
        <f>Calculations!A168</f>
        <v>3070</v>
      </c>
      <c r="C190" s="18" t="str">
        <f>Calculations!B168</f>
        <v>ELR 2014, SHLAA 2013</v>
      </c>
      <c r="D190" s="18" t="str">
        <f>Calculations!C168</f>
        <v>Housing</v>
      </c>
      <c r="E190" s="19">
        <f>Calculations!D168</f>
        <v>1.01649584903142</v>
      </c>
      <c r="F190" s="19">
        <f>Calculations!L168</f>
        <v>100</v>
      </c>
      <c r="G190" s="19">
        <f>Calculations!H168</f>
        <v>1.01649584903142</v>
      </c>
      <c r="H190" s="19">
        <f>Calculations!K168</f>
        <v>0</v>
      </c>
      <c r="I190" s="19">
        <f>Calculations!G168</f>
        <v>0</v>
      </c>
      <c r="J190" s="19">
        <f>Calculations!J168</f>
        <v>0</v>
      </c>
      <c r="K190" s="19">
        <f>Calculations!F168</f>
        <v>0</v>
      </c>
      <c r="L190" s="19">
        <f>Calculations!I168</f>
        <v>0</v>
      </c>
      <c r="M190" s="19">
        <f>Calculations!E168</f>
        <v>0</v>
      </c>
      <c r="N190" s="19">
        <f>Calculations!S168</f>
        <v>1.5272675377467413</v>
      </c>
      <c r="O190" s="19">
        <f>Calculations!P168</f>
        <v>1.5524611124800001E-2</v>
      </c>
      <c r="P190" s="19">
        <f>Calculations!T168</f>
        <v>0.32083002046761877</v>
      </c>
      <c r="Q190" s="19">
        <f>Calculations!Q168</f>
        <v>3.2612238405000001E-3</v>
      </c>
      <c r="R190" s="19">
        <f>Calculations!U168</f>
        <v>6.0986783858655782</v>
      </c>
      <c r="S190" s="19">
        <f>Calculations!R168</f>
        <v>6.1992812638100005E-2</v>
      </c>
      <c r="T190" s="50" t="s">
        <v>62</v>
      </c>
      <c r="U190" s="49" t="s">
        <v>69</v>
      </c>
      <c r="V190" s="49" t="s">
        <v>60</v>
      </c>
    </row>
    <row r="191" spans="2:22" x14ac:dyDescent="0.2">
      <c r="B191" s="18">
        <f>Calculations!A169</f>
        <v>3071</v>
      </c>
      <c r="C191" s="18" t="str">
        <f>Calculations!B169</f>
        <v>SHLAA 2013</v>
      </c>
      <c r="D191" s="18" t="str">
        <f>Calculations!C169</f>
        <v>Housing</v>
      </c>
      <c r="E191" s="19">
        <f>Calculations!D169</f>
        <v>2.6639459084144002E-2</v>
      </c>
      <c r="F191" s="19">
        <f>Calculations!L169</f>
        <v>100</v>
      </c>
      <c r="G191" s="19">
        <f>Calculations!H169</f>
        <v>2.6639459084144002E-2</v>
      </c>
      <c r="H191" s="19">
        <f>Calculations!K169</f>
        <v>0</v>
      </c>
      <c r="I191" s="19">
        <f>Calculations!G169</f>
        <v>0</v>
      </c>
      <c r="J191" s="19">
        <f>Calculations!J169</f>
        <v>0</v>
      </c>
      <c r="K191" s="19">
        <f>Calculations!F169</f>
        <v>0</v>
      </c>
      <c r="L191" s="19">
        <f>Calculations!I169</f>
        <v>0</v>
      </c>
      <c r="M191" s="19">
        <f>Calculations!E169</f>
        <v>0</v>
      </c>
      <c r="N191" s="19">
        <f>Calculations!S169</f>
        <v>0</v>
      </c>
      <c r="O191" s="19">
        <f>Calculations!P169</f>
        <v>0</v>
      </c>
      <c r="P191" s="19">
        <f>Calculations!T169</f>
        <v>0</v>
      </c>
      <c r="Q191" s="19">
        <f>Calculations!Q169</f>
        <v>0</v>
      </c>
      <c r="R191" s="19">
        <f>Calculations!U169</f>
        <v>0</v>
      </c>
      <c r="S191" s="19">
        <f>Calculations!R169</f>
        <v>0</v>
      </c>
      <c r="T191" s="50" t="s">
        <v>62</v>
      </c>
      <c r="U191" s="51" t="s">
        <v>70</v>
      </c>
      <c r="V191" s="49" t="s">
        <v>64</v>
      </c>
    </row>
    <row r="192" spans="2:22" x14ac:dyDescent="0.2">
      <c r="B192" s="18">
        <f>Calculations!A170</f>
        <v>3073</v>
      </c>
      <c r="C192" s="18" t="str">
        <f>Calculations!B170</f>
        <v>SHLAA 2013</v>
      </c>
      <c r="D192" s="18" t="str">
        <f>Calculations!C170</f>
        <v>Housing</v>
      </c>
      <c r="E192" s="19">
        <f>Calculations!D170</f>
        <v>3.4493097083091999E-2</v>
      </c>
      <c r="F192" s="19">
        <f>Calculations!L170</f>
        <v>100</v>
      </c>
      <c r="G192" s="19">
        <f>Calculations!H170</f>
        <v>3.4493097083091999E-2</v>
      </c>
      <c r="H192" s="19">
        <f>Calculations!K170</f>
        <v>0</v>
      </c>
      <c r="I192" s="19">
        <f>Calculations!G170</f>
        <v>0</v>
      </c>
      <c r="J192" s="19">
        <f>Calculations!J170</f>
        <v>0</v>
      </c>
      <c r="K192" s="19">
        <f>Calculations!F170</f>
        <v>0</v>
      </c>
      <c r="L192" s="19">
        <f>Calculations!I170</f>
        <v>0</v>
      </c>
      <c r="M192" s="19">
        <f>Calculations!E170</f>
        <v>0</v>
      </c>
      <c r="N192" s="19">
        <f>Calculations!S170</f>
        <v>0</v>
      </c>
      <c r="O192" s="19">
        <f>Calculations!P170</f>
        <v>0</v>
      </c>
      <c r="P192" s="19">
        <f>Calculations!T170</f>
        <v>0</v>
      </c>
      <c r="Q192" s="19">
        <f>Calculations!Q170</f>
        <v>0</v>
      </c>
      <c r="R192" s="19">
        <f>Calculations!U170</f>
        <v>29.706799368047541</v>
      </c>
      <c r="S192" s="19">
        <f>Calculations!R170</f>
        <v>1.0246795146299999E-2</v>
      </c>
      <c r="T192" s="50" t="s">
        <v>62</v>
      </c>
      <c r="U192" s="49" t="s">
        <v>69</v>
      </c>
      <c r="V192" s="49" t="s">
        <v>60</v>
      </c>
    </row>
    <row r="193" spans="2:22" x14ac:dyDescent="0.2">
      <c r="B193" s="18">
        <f>Calculations!A171</f>
        <v>3075</v>
      </c>
      <c r="C193" s="18" t="str">
        <f>Calculations!B171</f>
        <v>SHLAA 2013</v>
      </c>
      <c r="D193" s="18" t="str">
        <f>Calculations!C171</f>
        <v>Employment</v>
      </c>
      <c r="E193" s="19">
        <f>Calculations!D171</f>
        <v>1.7824591604006701</v>
      </c>
      <c r="F193" s="19">
        <f>Calculations!L171</f>
        <v>100</v>
      </c>
      <c r="G193" s="19">
        <f>Calculations!H171</f>
        <v>1.7824591604006701</v>
      </c>
      <c r="H193" s="19">
        <f>Calculations!K171</f>
        <v>0</v>
      </c>
      <c r="I193" s="19">
        <f>Calculations!G171</f>
        <v>0</v>
      </c>
      <c r="J193" s="19">
        <f>Calculations!J171</f>
        <v>0</v>
      </c>
      <c r="K193" s="19">
        <f>Calculations!F171</f>
        <v>0</v>
      </c>
      <c r="L193" s="19">
        <f>Calculations!I171</f>
        <v>0</v>
      </c>
      <c r="M193" s="19">
        <f>Calculations!E171</f>
        <v>0</v>
      </c>
      <c r="N193" s="19">
        <f>Calculations!S171</f>
        <v>0</v>
      </c>
      <c r="O193" s="19">
        <f>Calculations!P171</f>
        <v>0</v>
      </c>
      <c r="P193" s="19">
        <f>Calculations!T171</f>
        <v>0</v>
      </c>
      <c r="Q193" s="19">
        <f>Calculations!Q171</f>
        <v>0</v>
      </c>
      <c r="R193" s="19">
        <f>Calculations!U171</f>
        <v>0</v>
      </c>
      <c r="S193" s="19">
        <f>Calculations!R171</f>
        <v>0</v>
      </c>
      <c r="T193" s="50" t="s">
        <v>63</v>
      </c>
      <c r="U193" s="51" t="s">
        <v>69</v>
      </c>
      <c r="V193" s="49" t="s">
        <v>60</v>
      </c>
    </row>
    <row r="194" spans="2:22" x14ac:dyDescent="0.2">
      <c r="B194" s="18">
        <f>Calculations!A172</f>
        <v>3076</v>
      </c>
      <c r="C194" s="18" t="str">
        <f>Calculations!B172</f>
        <v>SHLAA 2013</v>
      </c>
      <c r="D194" s="18" t="str">
        <f>Calculations!C172</f>
        <v>Housing</v>
      </c>
      <c r="E194" s="19">
        <f>Calculations!D172</f>
        <v>3.1404017353457998E-2</v>
      </c>
      <c r="F194" s="19">
        <f>Calculations!L172</f>
        <v>100</v>
      </c>
      <c r="G194" s="19">
        <f>Calculations!H172</f>
        <v>3.1404017353457998E-2</v>
      </c>
      <c r="H194" s="19">
        <f>Calculations!K172</f>
        <v>0</v>
      </c>
      <c r="I194" s="19">
        <f>Calculations!G172</f>
        <v>0</v>
      </c>
      <c r="J194" s="19">
        <f>Calculations!J172</f>
        <v>0</v>
      </c>
      <c r="K194" s="19">
        <f>Calculations!F172</f>
        <v>0</v>
      </c>
      <c r="L194" s="19">
        <f>Calculations!I172</f>
        <v>0</v>
      </c>
      <c r="M194" s="19">
        <f>Calculations!E172</f>
        <v>0</v>
      </c>
      <c r="N194" s="19">
        <f>Calculations!S172</f>
        <v>0</v>
      </c>
      <c r="O194" s="19">
        <f>Calculations!P172</f>
        <v>0</v>
      </c>
      <c r="P194" s="19">
        <f>Calculations!T172</f>
        <v>0</v>
      </c>
      <c r="Q194" s="19">
        <f>Calculations!Q172</f>
        <v>0</v>
      </c>
      <c r="R194" s="19">
        <f>Calculations!U172</f>
        <v>0</v>
      </c>
      <c r="S194" s="19">
        <f>Calculations!R172</f>
        <v>0</v>
      </c>
      <c r="T194" s="50" t="s">
        <v>62</v>
      </c>
      <c r="U194" s="51" t="s">
        <v>70</v>
      </c>
      <c r="V194" s="49" t="s">
        <v>64</v>
      </c>
    </row>
    <row r="195" spans="2:22" x14ac:dyDescent="0.2">
      <c r="B195" s="18">
        <f>Calculations!A173</f>
        <v>3077</v>
      </c>
      <c r="C195" s="18" t="str">
        <f>Calculations!B173</f>
        <v>ELR 2014, SHLAA 2013</v>
      </c>
      <c r="D195" s="18" t="str">
        <f>Calculations!C173</f>
        <v>Housing</v>
      </c>
      <c r="E195" s="19">
        <f>Calculations!D173</f>
        <v>0.63698364920878403</v>
      </c>
      <c r="F195" s="19">
        <f>Calculations!L173</f>
        <v>100</v>
      </c>
      <c r="G195" s="19">
        <f>Calculations!H173</f>
        <v>0.63698364920878403</v>
      </c>
      <c r="H195" s="19">
        <f>Calculations!K173</f>
        <v>0</v>
      </c>
      <c r="I195" s="19">
        <f>Calculations!G173</f>
        <v>0</v>
      </c>
      <c r="J195" s="19">
        <f>Calculations!J173</f>
        <v>0</v>
      </c>
      <c r="K195" s="19">
        <f>Calculations!F173</f>
        <v>0</v>
      </c>
      <c r="L195" s="19">
        <f>Calculations!I173</f>
        <v>0</v>
      </c>
      <c r="M195" s="19">
        <f>Calculations!E173</f>
        <v>0</v>
      </c>
      <c r="N195" s="19">
        <f>Calculations!S173</f>
        <v>0</v>
      </c>
      <c r="O195" s="19">
        <f>Calculations!P173</f>
        <v>0</v>
      </c>
      <c r="P195" s="19">
        <f>Calculations!T173</f>
        <v>0</v>
      </c>
      <c r="Q195" s="19">
        <f>Calculations!Q173</f>
        <v>0</v>
      </c>
      <c r="R195" s="19">
        <f>Calculations!U173</f>
        <v>2.5077471989966611</v>
      </c>
      <c r="S195" s="19">
        <f>Calculations!R173</f>
        <v>1.5973939621100001E-2</v>
      </c>
      <c r="T195" s="50" t="s">
        <v>62</v>
      </c>
      <c r="U195" s="49" t="s">
        <v>69</v>
      </c>
      <c r="V195" s="49" t="s">
        <v>60</v>
      </c>
    </row>
    <row r="196" spans="2:22" x14ac:dyDescent="0.2">
      <c r="B196" s="18">
        <f>Calculations!A174</f>
        <v>3078</v>
      </c>
      <c r="C196" s="18" t="str">
        <f>Calculations!B174</f>
        <v>SHLAA 2013</v>
      </c>
      <c r="D196" s="18" t="str">
        <f>Calculations!C174</f>
        <v>Housing</v>
      </c>
      <c r="E196" s="19">
        <f>Calculations!D174</f>
        <v>0.63081516175119501</v>
      </c>
      <c r="F196" s="19">
        <f>Calculations!L174</f>
        <v>100</v>
      </c>
      <c r="G196" s="19">
        <f>Calculations!H174</f>
        <v>0.63081516175119501</v>
      </c>
      <c r="H196" s="19">
        <f>Calculations!K174</f>
        <v>0</v>
      </c>
      <c r="I196" s="19">
        <f>Calculations!G174</f>
        <v>0</v>
      </c>
      <c r="J196" s="19">
        <f>Calculations!J174</f>
        <v>0</v>
      </c>
      <c r="K196" s="19">
        <f>Calculations!F174</f>
        <v>0</v>
      </c>
      <c r="L196" s="19">
        <f>Calculations!I174</f>
        <v>0</v>
      </c>
      <c r="M196" s="19">
        <f>Calculations!E174</f>
        <v>0</v>
      </c>
      <c r="N196" s="19">
        <f>Calculations!S174</f>
        <v>0</v>
      </c>
      <c r="O196" s="19">
        <f>Calculations!P174</f>
        <v>0</v>
      </c>
      <c r="P196" s="19">
        <f>Calculations!T174</f>
        <v>0</v>
      </c>
      <c r="Q196" s="19">
        <f>Calculations!Q174</f>
        <v>0</v>
      </c>
      <c r="R196" s="19">
        <f>Calculations!U174</f>
        <v>0</v>
      </c>
      <c r="S196" s="19">
        <f>Calculations!R174</f>
        <v>0</v>
      </c>
      <c r="T196" s="50" t="s">
        <v>62</v>
      </c>
      <c r="U196" s="51" t="s">
        <v>70</v>
      </c>
      <c r="V196" s="49" t="s">
        <v>64</v>
      </c>
    </row>
    <row r="197" spans="2:22" x14ac:dyDescent="0.2">
      <c r="B197" s="18">
        <f>Calculations!A175</f>
        <v>3079</v>
      </c>
      <c r="C197" s="18" t="str">
        <f>Calculations!B175</f>
        <v>SHLAA 2013</v>
      </c>
      <c r="D197" s="18" t="str">
        <f>Calculations!C175</f>
        <v>Housing</v>
      </c>
      <c r="E197" s="19">
        <f>Calculations!D175</f>
        <v>0.378045830210476</v>
      </c>
      <c r="F197" s="19">
        <f>Calculations!L175</f>
        <v>100</v>
      </c>
      <c r="G197" s="19">
        <f>Calculations!H175</f>
        <v>0.378045830210476</v>
      </c>
      <c r="H197" s="19">
        <f>Calculations!K175</f>
        <v>0</v>
      </c>
      <c r="I197" s="19">
        <f>Calculations!G175</f>
        <v>0</v>
      </c>
      <c r="J197" s="19">
        <f>Calculations!J175</f>
        <v>0</v>
      </c>
      <c r="K197" s="19">
        <f>Calculations!F175</f>
        <v>0</v>
      </c>
      <c r="L197" s="19">
        <f>Calculations!I175</f>
        <v>0</v>
      </c>
      <c r="M197" s="19">
        <f>Calculations!E175</f>
        <v>0</v>
      </c>
      <c r="N197" s="19">
        <f>Calculations!S175</f>
        <v>0</v>
      </c>
      <c r="O197" s="19">
        <f>Calculations!P175</f>
        <v>0</v>
      </c>
      <c r="P197" s="19">
        <f>Calculations!T175</f>
        <v>0</v>
      </c>
      <c r="Q197" s="19">
        <f>Calculations!Q175</f>
        <v>0</v>
      </c>
      <c r="R197" s="19">
        <f>Calculations!U175</f>
        <v>0</v>
      </c>
      <c r="S197" s="19">
        <f>Calculations!R175</f>
        <v>0</v>
      </c>
      <c r="T197" s="50" t="s">
        <v>62</v>
      </c>
      <c r="U197" s="51" t="s">
        <v>70</v>
      </c>
      <c r="V197" s="49" t="s">
        <v>64</v>
      </c>
    </row>
    <row r="198" spans="2:22" x14ac:dyDescent="0.2">
      <c r="B198" s="18">
        <f>Calculations!A176</f>
        <v>3080</v>
      </c>
      <c r="C198" s="18" t="str">
        <f>Calculations!B176</f>
        <v>SHLAA 2013</v>
      </c>
      <c r="D198" s="18" t="str">
        <f>Calculations!C176</f>
        <v>Housing</v>
      </c>
      <c r="E198" s="19">
        <f>Calculations!D176</f>
        <v>0.40484461648931402</v>
      </c>
      <c r="F198" s="19">
        <f>Calculations!L176</f>
        <v>100</v>
      </c>
      <c r="G198" s="19">
        <f>Calculations!H176</f>
        <v>0.40484461648931402</v>
      </c>
      <c r="H198" s="19">
        <f>Calculations!K176</f>
        <v>0</v>
      </c>
      <c r="I198" s="19">
        <f>Calculations!G176</f>
        <v>0</v>
      </c>
      <c r="J198" s="19">
        <f>Calculations!J176</f>
        <v>0</v>
      </c>
      <c r="K198" s="19">
        <f>Calculations!F176</f>
        <v>0</v>
      </c>
      <c r="L198" s="19">
        <f>Calculations!I176</f>
        <v>0</v>
      </c>
      <c r="M198" s="19">
        <f>Calculations!E176</f>
        <v>0</v>
      </c>
      <c r="N198" s="19">
        <f>Calculations!S176</f>
        <v>0</v>
      </c>
      <c r="O198" s="19">
        <f>Calculations!P176</f>
        <v>0</v>
      </c>
      <c r="P198" s="19">
        <f>Calculations!T176</f>
        <v>0</v>
      </c>
      <c r="Q198" s="19">
        <f>Calculations!Q176</f>
        <v>0</v>
      </c>
      <c r="R198" s="19">
        <f>Calculations!U176</f>
        <v>10.092001935631131</v>
      </c>
      <c r="S198" s="19">
        <f>Calculations!R176</f>
        <v>4.0856926532400001E-2</v>
      </c>
      <c r="T198" s="50" t="s">
        <v>62</v>
      </c>
      <c r="U198" s="49" t="s">
        <v>69</v>
      </c>
      <c r="V198" s="49" t="s">
        <v>60</v>
      </c>
    </row>
    <row r="199" spans="2:22" x14ac:dyDescent="0.2">
      <c r="B199" s="18">
        <f>Calculations!A177</f>
        <v>3081</v>
      </c>
      <c r="C199" s="18" t="str">
        <f>Calculations!B177</f>
        <v>SHLAA 2013</v>
      </c>
      <c r="D199" s="18" t="str">
        <f>Calculations!C177</f>
        <v>Housing</v>
      </c>
      <c r="E199" s="19">
        <f>Calculations!D177</f>
        <v>4.6055700154632E-2</v>
      </c>
      <c r="F199" s="19">
        <f>Calculations!L177</f>
        <v>100</v>
      </c>
      <c r="G199" s="19">
        <f>Calculations!H177</f>
        <v>4.6055700154632E-2</v>
      </c>
      <c r="H199" s="19">
        <f>Calculations!K177</f>
        <v>0</v>
      </c>
      <c r="I199" s="19">
        <f>Calculations!G177</f>
        <v>0</v>
      </c>
      <c r="J199" s="19">
        <f>Calculations!J177</f>
        <v>0</v>
      </c>
      <c r="K199" s="19">
        <f>Calculations!F177</f>
        <v>0</v>
      </c>
      <c r="L199" s="19">
        <f>Calculations!I177</f>
        <v>0</v>
      </c>
      <c r="M199" s="19">
        <f>Calculations!E177</f>
        <v>0</v>
      </c>
      <c r="N199" s="19">
        <f>Calculations!S177</f>
        <v>0</v>
      </c>
      <c r="O199" s="19">
        <f>Calculations!P177</f>
        <v>0</v>
      </c>
      <c r="P199" s="19">
        <f>Calculations!T177</f>
        <v>0</v>
      </c>
      <c r="Q199" s="19">
        <f>Calculations!Q177</f>
        <v>0</v>
      </c>
      <c r="R199" s="19">
        <f>Calculations!U177</f>
        <v>0</v>
      </c>
      <c r="S199" s="19">
        <f>Calculations!R177</f>
        <v>0</v>
      </c>
      <c r="T199" s="50" t="s">
        <v>62</v>
      </c>
      <c r="U199" s="51" t="s">
        <v>70</v>
      </c>
      <c r="V199" s="49" t="s">
        <v>64</v>
      </c>
    </row>
    <row r="200" spans="2:22" x14ac:dyDescent="0.2">
      <c r="B200" s="18">
        <f>Calculations!A178</f>
        <v>3082</v>
      </c>
      <c r="C200" s="18" t="str">
        <f>Calculations!B178</f>
        <v>SHLAA 2013</v>
      </c>
      <c r="D200" s="18" t="str">
        <f>Calculations!C178</f>
        <v>Housing</v>
      </c>
      <c r="E200" s="19">
        <f>Calculations!D178</f>
        <v>9.1651021225902005E-2</v>
      </c>
      <c r="F200" s="19">
        <f>Calculations!L178</f>
        <v>100</v>
      </c>
      <c r="G200" s="19">
        <f>Calculations!H178</f>
        <v>9.1651021225902005E-2</v>
      </c>
      <c r="H200" s="19">
        <f>Calculations!K178</f>
        <v>0</v>
      </c>
      <c r="I200" s="19">
        <f>Calculations!G178</f>
        <v>0</v>
      </c>
      <c r="J200" s="19">
        <f>Calculations!J178</f>
        <v>0</v>
      </c>
      <c r="K200" s="19">
        <f>Calculations!F178</f>
        <v>0</v>
      </c>
      <c r="L200" s="19">
        <f>Calculations!I178</f>
        <v>0</v>
      </c>
      <c r="M200" s="19">
        <f>Calculations!E178</f>
        <v>0</v>
      </c>
      <c r="N200" s="19">
        <f>Calculations!S178</f>
        <v>0</v>
      </c>
      <c r="O200" s="19">
        <f>Calculations!P178</f>
        <v>0</v>
      </c>
      <c r="P200" s="19">
        <f>Calculations!T178</f>
        <v>0</v>
      </c>
      <c r="Q200" s="19">
        <f>Calculations!Q178</f>
        <v>0</v>
      </c>
      <c r="R200" s="19">
        <f>Calculations!U178</f>
        <v>0.64737550671428501</v>
      </c>
      <c r="S200" s="19">
        <f>Calculations!R178</f>
        <v>5.9332626306999995E-4</v>
      </c>
      <c r="T200" s="50" t="s">
        <v>62</v>
      </c>
      <c r="U200" s="49" t="s">
        <v>69</v>
      </c>
      <c r="V200" s="49" t="s">
        <v>60</v>
      </c>
    </row>
    <row r="201" spans="2:22" x14ac:dyDescent="0.2">
      <c r="B201" s="18">
        <f>Calculations!A179</f>
        <v>3085</v>
      </c>
      <c r="C201" s="18" t="str">
        <f>Calculations!B179</f>
        <v>SHLAA 2013</v>
      </c>
      <c r="D201" s="18" t="str">
        <f>Calculations!C179</f>
        <v>Housing</v>
      </c>
      <c r="E201" s="19">
        <f>Calculations!D179</f>
        <v>0.62664161550456099</v>
      </c>
      <c r="F201" s="19">
        <f>Calculations!L179</f>
        <v>100</v>
      </c>
      <c r="G201" s="19">
        <f>Calculations!H179</f>
        <v>0.62664161550456099</v>
      </c>
      <c r="H201" s="19">
        <f>Calculations!K179</f>
        <v>0</v>
      </c>
      <c r="I201" s="19">
        <f>Calculations!G179</f>
        <v>0</v>
      </c>
      <c r="J201" s="19">
        <f>Calculations!J179</f>
        <v>0</v>
      </c>
      <c r="K201" s="19">
        <f>Calculations!F179</f>
        <v>0</v>
      </c>
      <c r="L201" s="19">
        <f>Calculations!I179</f>
        <v>0</v>
      </c>
      <c r="M201" s="19">
        <f>Calculations!E179</f>
        <v>0</v>
      </c>
      <c r="N201" s="19">
        <f>Calculations!S179</f>
        <v>0</v>
      </c>
      <c r="O201" s="19">
        <f>Calculations!P179</f>
        <v>0</v>
      </c>
      <c r="P201" s="19">
        <f>Calculations!T179</f>
        <v>0</v>
      </c>
      <c r="Q201" s="19">
        <f>Calculations!Q179</f>
        <v>0</v>
      </c>
      <c r="R201" s="19">
        <f>Calculations!U179</f>
        <v>0</v>
      </c>
      <c r="S201" s="19">
        <f>Calculations!R179</f>
        <v>0</v>
      </c>
      <c r="T201" s="50" t="s">
        <v>62</v>
      </c>
      <c r="U201" s="51" t="s">
        <v>70</v>
      </c>
      <c r="V201" s="49" t="s">
        <v>64</v>
      </c>
    </row>
    <row r="202" spans="2:22" x14ac:dyDescent="0.2">
      <c r="B202" s="18">
        <f>Calculations!A180</f>
        <v>3086</v>
      </c>
      <c r="C202" s="18" t="str">
        <f>Calculations!B180</f>
        <v>SHLAA 2013</v>
      </c>
      <c r="D202" s="18" t="str">
        <f>Calculations!C180</f>
        <v>Housing</v>
      </c>
      <c r="E202" s="19">
        <f>Calculations!D180</f>
        <v>1.92706358026305</v>
      </c>
      <c r="F202" s="19">
        <f>Calculations!L180</f>
        <v>100</v>
      </c>
      <c r="G202" s="19">
        <f>Calculations!H180</f>
        <v>1.92706358026305</v>
      </c>
      <c r="H202" s="19">
        <f>Calculations!K180</f>
        <v>0</v>
      </c>
      <c r="I202" s="19">
        <f>Calculations!G180</f>
        <v>0</v>
      </c>
      <c r="J202" s="19">
        <f>Calculations!J180</f>
        <v>0</v>
      </c>
      <c r="K202" s="19">
        <f>Calculations!F180</f>
        <v>0</v>
      </c>
      <c r="L202" s="19">
        <f>Calculations!I180</f>
        <v>0</v>
      </c>
      <c r="M202" s="19">
        <f>Calculations!E180</f>
        <v>0</v>
      </c>
      <c r="N202" s="19">
        <f>Calculations!S180</f>
        <v>0.130957307751907</v>
      </c>
      <c r="O202" s="19">
        <f>Calculations!P180</f>
        <v>2.5236305833799999E-3</v>
      </c>
      <c r="P202" s="19">
        <f>Calculations!T180</f>
        <v>0.59014637986503893</v>
      </c>
      <c r="Q202" s="19">
        <f>Calculations!Q180</f>
        <v>1.137249595662E-2</v>
      </c>
      <c r="R202" s="19">
        <f>Calculations!U180</f>
        <v>1.0408855739913858</v>
      </c>
      <c r="S202" s="19">
        <f>Calculations!R180</f>
        <v>2.00585268086E-2</v>
      </c>
      <c r="T202" s="50" t="s">
        <v>62</v>
      </c>
      <c r="U202" s="49" t="s">
        <v>69</v>
      </c>
      <c r="V202" s="49" t="s">
        <v>60</v>
      </c>
    </row>
    <row r="203" spans="2:22" x14ac:dyDescent="0.2">
      <c r="B203" s="18">
        <f>Calculations!A181</f>
        <v>3088</v>
      </c>
      <c r="C203" s="18" t="str">
        <f>Calculations!B181</f>
        <v>SHLAA 2013</v>
      </c>
      <c r="D203" s="18" t="str">
        <f>Calculations!C181</f>
        <v>Housing</v>
      </c>
      <c r="E203" s="19">
        <f>Calculations!D181</f>
        <v>0.86631109194157496</v>
      </c>
      <c r="F203" s="19">
        <f>Calculations!L181</f>
        <v>100</v>
      </c>
      <c r="G203" s="19">
        <f>Calculations!H181</f>
        <v>0.86631109194157496</v>
      </c>
      <c r="H203" s="19">
        <f>Calculations!K181</f>
        <v>0</v>
      </c>
      <c r="I203" s="19">
        <f>Calculations!G181</f>
        <v>0</v>
      </c>
      <c r="J203" s="19">
        <f>Calculations!J181</f>
        <v>0</v>
      </c>
      <c r="K203" s="19">
        <f>Calculations!F181</f>
        <v>0</v>
      </c>
      <c r="L203" s="19">
        <f>Calculations!I181</f>
        <v>0</v>
      </c>
      <c r="M203" s="19">
        <f>Calculations!E181</f>
        <v>0</v>
      </c>
      <c r="N203" s="19">
        <f>Calculations!S181</f>
        <v>0</v>
      </c>
      <c r="O203" s="19">
        <f>Calculations!P181</f>
        <v>0</v>
      </c>
      <c r="P203" s="19">
        <f>Calculations!T181</f>
        <v>0</v>
      </c>
      <c r="Q203" s="19">
        <f>Calculations!Q181</f>
        <v>0</v>
      </c>
      <c r="R203" s="19">
        <f>Calculations!U181</f>
        <v>6.879745688702263</v>
      </c>
      <c r="S203" s="19">
        <f>Calculations!R181</f>
        <v>5.9599999998600002E-2</v>
      </c>
      <c r="T203" s="50" t="s">
        <v>62</v>
      </c>
      <c r="U203" s="49" t="s">
        <v>69</v>
      </c>
      <c r="V203" s="49" t="s">
        <v>60</v>
      </c>
    </row>
    <row r="204" spans="2:22" x14ac:dyDescent="0.2">
      <c r="B204" s="18">
        <f>Calculations!A182</f>
        <v>3096</v>
      </c>
      <c r="C204" s="18" t="str">
        <f>Calculations!B182</f>
        <v>SHLAA 2013</v>
      </c>
      <c r="D204" s="18" t="str">
        <f>Calculations!C182</f>
        <v>Housing</v>
      </c>
      <c r="E204" s="19">
        <f>Calculations!D182</f>
        <v>4.0278112009043996</v>
      </c>
      <c r="F204" s="19">
        <f>Calculations!L182</f>
        <v>100</v>
      </c>
      <c r="G204" s="19">
        <f>Calculations!H182</f>
        <v>4.0278112009043996</v>
      </c>
      <c r="H204" s="19">
        <f>Calculations!K182</f>
        <v>0</v>
      </c>
      <c r="I204" s="19">
        <f>Calculations!G182</f>
        <v>0</v>
      </c>
      <c r="J204" s="19">
        <f>Calculations!J182</f>
        <v>0</v>
      </c>
      <c r="K204" s="19">
        <f>Calculations!F182</f>
        <v>0</v>
      </c>
      <c r="L204" s="19">
        <f>Calculations!I182</f>
        <v>0</v>
      </c>
      <c r="M204" s="19">
        <f>Calculations!E182</f>
        <v>0</v>
      </c>
      <c r="N204" s="19">
        <f>Calculations!S182</f>
        <v>0</v>
      </c>
      <c r="O204" s="19">
        <f>Calculations!P182</f>
        <v>0</v>
      </c>
      <c r="P204" s="19">
        <f>Calculations!T182</f>
        <v>0.467289749811854</v>
      </c>
      <c r="Q204" s="19">
        <f>Calculations!Q182</f>
        <v>1.8821548883599999E-2</v>
      </c>
      <c r="R204" s="19">
        <f>Calculations!U182</f>
        <v>2.1110696751701639</v>
      </c>
      <c r="S204" s="19">
        <f>Calculations!R182</f>
        <v>8.5029900835399991E-2</v>
      </c>
      <c r="T204" s="50" t="s">
        <v>62</v>
      </c>
      <c r="U204" s="49" t="s">
        <v>69</v>
      </c>
      <c r="V204" s="49" t="s">
        <v>60</v>
      </c>
    </row>
    <row r="205" spans="2:22" x14ac:dyDescent="0.2">
      <c r="B205" s="18">
        <f>Calculations!A183</f>
        <v>3097</v>
      </c>
      <c r="C205" s="18" t="str">
        <f>Calculations!B183</f>
        <v>SHLAA 2013</v>
      </c>
      <c r="D205" s="18" t="str">
        <f>Calculations!C183</f>
        <v>Housing</v>
      </c>
      <c r="E205" s="19">
        <f>Calculations!D183</f>
        <v>2.5923958003601202</v>
      </c>
      <c r="F205" s="19">
        <f>Calculations!L183</f>
        <v>100</v>
      </c>
      <c r="G205" s="19">
        <f>Calculations!H183</f>
        <v>2.5923958003601202</v>
      </c>
      <c r="H205" s="19">
        <f>Calculations!K183</f>
        <v>0</v>
      </c>
      <c r="I205" s="19">
        <f>Calculations!G183</f>
        <v>0</v>
      </c>
      <c r="J205" s="19">
        <f>Calculations!J183</f>
        <v>0</v>
      </c>
      <c r="K205" s="19">
        <f>Calculations!F183</f>
        <v>0</v>
      </c>
      <c r="L205" s="19">
        <f>Calculations!I183</f>
        <v>0</v>
      </c>
      <c r="M205" s="19">
        <f>Calculations!E183</f>
        <v>0</v>
      </c>
      <c r="N205" s="19">
        <f>Calculations!S183</f>
        <v>1.080081984333195</v>
      </c>
      <c r="O205" s="19">
        <f>Calculations!P183</f>
        <v>2.8000000002300001E-2</v>
      </c>
      <c r="P205" s="19">
        <f>Calculations!T183</f>
        <v>0.85172570969806238</v>
      </c>
      <c r="Q205" s="19">
        <f>Calculations!Q183</f>
        <v>2.2080101528799998E-2</v>
      </c>
      <c r="R205" s="19">
        <f>Calculations!U183</f>
        <v>4.4991619403833933</v>
      </c>
      <c r="S205" s="19">
        <f>Calculations!R183</f>
        <v>0.11663608519389999</v>
      </c>
      <c r="T205" s="50" t="s">
        <v>62</v>
      </c>
      <c r="U205" s="49" t="s">
        <v>69</v>
      </c>
      <c r="V205" s="49" t="s">
        <v>60</v>
      </c>
    </row>
    <row r="206" spans="2:22" x14ac:dyDescent="0.2">
      <c r="B206" s="18">
        <f>Calculations!A184</f>
        <v>3103</v>
      </c>
      <c r="C206" s="18" t="str">
        <f>Calculations!B184</f>
        <v>ELR 2014, SHLAA 2013</v>
      </c>
      <c r="D206" s="18" t="str">
        <f>Calculations!C184</f>
        <v>Mixed Use</v>
      </c>
      <c r="E206" s="19">
        <f>Calculations!D184</f>
        <v>0.26149178354416402</v>
      </c>
      <c r="F206" s="19">
        <f>Calculations!L184</f>
        <v>100</v>
      </c>
      <c r="G206" s="19">
        <f>Calculations!H184</f>
        <v>0.26149178354416402</v>
      </c>
      <c r="H206" s="19">
        <f>Calculations!K184</f>
        <v>0</v>
      </c>
      <c r="I206" s="19">
        <f>Calculations!G184</f>
        <v>0</v>
      </c>
      <c r="J206" s="19">
        <f>Calculations!J184</f>
        <v>0</v>
      </c>
      <c r="K206" s="19">
        <f>Calculations!F184</f>
        <v>0</v>
      </c>
      <c r="L206" s="19">
        <f>Calculations!I184</f>
        <v>0</v>
      </c>
      <c r="M206" s="19">
        <f>Calculations!E184</f>
        <v>0</v>
      </c>
      <c r="N206" s="19">
        <f>Calculations!S184</f>
        <v>0</v>
      </c>
      <c r="O206" s="19">
        <f>Calculations!P184</f>
        <v>0</v>
      </c>
      <c r="P206" s="19">
        <f>Calculations!T184</f>
        <v>0</v>
      </c>
      <c r="Q206" s="19">
        <f>Calculations!Q184</f>
        <v>0</v>
      </c>
      <c r="R206" s="19">
        <f>Calculations!U184</f>
        <v>45.107615664367003</v>
      </c>
      <c r="S206" s="19">
        <f>Calculations!R184</f>
        <v>0.11795270871499999</v>
      </c>
      <c r="T206" s="50" t="s">
        <v>62</v>
      </c>
      <c r="U206" s="49" t="s">
        <v>69</v>
      </c>
      <c r="V206" s="49" t="s">
        <v>60</v>
      </c>
    </row>
    <row r="207" spans="2:22" x14ac:dyDescent="0.2">
      <c r="B207" s="18">
        <f>Calculations!A185</f>
        <v>3104</v>
      </c>
      <c r="C207" s="18" t="str">
        <f>Calculations!B185</f>
        <v>SHLAA 2013</v>
      </c>
      <c r="D207" s="18" t="str">
        <f>Calculations!C185</f>
        <v>Housing</v>
      </c>
      <c r="E207" s="19">
        <f>Calculations!D185</f>
        <v>0.81387071641951803</v>
      </c>
      <c r="F207" s="19">
        <f>Calculations!L185</f>
        <v>100</v>
      </c>
      <c r="G207" s="19">
        <f>Calculations!H185</f>
        <v>0.81387071641951803</v>
      </c>
      <c r="H207" s="19">
        <f>Calculations!K185</f>
        <v>0</v>
      </c>
      <c r="I207" s="19">
        <f>Calculations!G185</f>
        <v>0</v>
      </c>
      <c r="J207" s="19">
        <f>Calculations!J185</f>
        <v>0</v>
      </c>
      <c r="K207" s="19">
        <f>Calculations!F185</f>
        <v>0</v>
      </c>
      <c r="L207" s="19">
        <f>Calculations!I185</f>
        <v>0</v>
      </c>
      <c r="M207" s="19">
        <f>Calculations!E185</f>
        <v>0</v>
      </c>
      <c r="N207" s="19">
        <f>Calculations!S185</f>
        <v>0</v>
      </c>
      <c r="O207" s="19">
        <f>Calculations!P185</f>
        <v>0</v>
      </c>
      <c r="P207" s="19">
        <f>Calculations!T185</f>
        <v>0</v>
      </c>
      <c r="Q207" s="19">
        <f>Calculations!Q185</f>
        <v>0</v>
      </c>
      <c r="R207" s="19">
        <f>Calculations!U185</f>
        <v>0</v>
      </c>
      <c r="S207" s="19">
        <f>Calculations!R185</f>
        <v>0</v>
      </c>
      <c r="T207" s="50" t="s">
        <v>62</v>
      </c>
      <c r="U207" s="51" t="s">
        <v>70</v>
      </c>
      <c r="V207" s="49" t="s">
        <v>64</v>
      </c>
    </row>
    <row r="208" spans="2:22" x14ac:dyDescent="0.2">
      <c r="B208" s="18">
        <f>Calculations!A186</f>
        <v>3106</v>
      </c>
      <c r="C208" s="18" t="str">
        <f>Calculations!B186</f>
        <v>SHLAA 2013</v>
      </c>
      <c r="D208" s="18" t="str">
        <f>Calculations!C186</f>
        <v>Housing</v>
      </c>
      <c r="E208" s="19">
        <f>Calculations!D186</f>
        <v>33.926914522936102</v>
      </c>
      <c r="F208" s="19">
        <f>Calculations!L186</f>
        <v>100</v>
      </c>
      <c r="G208" s="19">
        <f>Calculations!H186</f>
        <v>33.926914522936102</v>
      </c>
      <c r="H208" s="19">
        <f>Calculations!K186</f>
        <v>0</v>
      </c>
      <c r="I208" s="19">
        <f>Calculations!G186</f>
        <v>0</v>
      </c>
      <c r="J208" s="19">
        <f>Calculations!J186</f>
        <v>0</v>
      </c>
      <c r="K208" s="19">
        <f>Calculations!F186</f>
        <v>0</v>
      </c>
      <c r="L208" s="19">
        <f>Calculations!I186</f>
        <v>0</v>
      </c>
      <c r="M208" s="19">
        <f>Calculations!E186</f>
        <v>0</v>
      </c>
      <c r="N208" s="19">
        <f>Calculations!S186</f>
        <v>0.31264263635967238</v>
      </c>
      <c r="O208" s="19">
        <f>Calculations!P186</f>
        <v>0.10607</v>
      </c>
      <c r="P208" s="19">
        <f>Calculations!T186</f>
        <v>1.2789285618845876</v>
      </c>
      <c r="Q208" s="19">
        <f>Calculations!Q186</f>
        <v>0.43390099999999998</v>
      </c>
      <c r="R208" s="19">
        <f>Calculations!U186</f>
        <v>3.934684361283538</v>
      </c>
      <c r="S208" s="19">
        <f>Calculations!R186</f>
        <v>1.3349170000000001</v>
      </c>
      <c r="T208" s="50" t="s">
        <v>62</v>
      </c>
      <c r="U208" s="49" t="s">
        <v>69</v>
      </c>
      <c r="V208" s="49" t="s">
        <v>60</v>
      </c>
    </row>
    <row r="209" spans="2:22" x14ac:dyDescent="0.2">
      <c r="B209" s="18">
        <f>Calculations!A187</f>
        <v>3106</v>
      </c>
      <c r="C209" s="18" t="str">
        <f>Calculations!B187</f>
        <v>SHLAA 2013</v>
      </c>
      <c r="D209" s="18" t="str">
        <f>Calculations!C187</f>
        <v>Housing</v>
      </c>
      <c r="E209" s="19">
        <f>Calculations!D187</f>
        <v>0.32381042499655299</v>
      </c>
      <c r="F209" s="19">
        <f>Calculations!L187</f>
        <v>100</v>
      </c>
      <c r="G209" s="19">
        <f>Calculations!H187</f>
        <v>0.32381042499655299</v>
      </c>
      <c r="H209" s="19">
        <f>Calculations!K187</f>
        <v>0</v>
      </c>
      <c r="I209" s="19">
        <f>Calculations!G187</f>
        <v>0</v>
      </c>
      <c r="J209" s="19">
        <f>Calculations!J187</f>
        <v>0</v>
      </c>
      <c r="K209" s="19">
        <f>Calculations!F187</f>
        <v>0</v>
      </c>
      <c r="L209" s="19">
        <f>Calculations!I187</f>
        <v>0</v>
      </c>
      <c r="M209" s="19">
        <f>Calculations!E187</f>
        <v>0</v>
      </c>
      <c r="N209" s="19">
        <f>Calculations!S187</f>
        <v>0</v>
      </c>
      <c r="O209" s="19">
        <f>Calculations!P187</f>
        <v>0</v>
      </c>
      <c r="P209" s="19">
        <f>Calculations!T187</f>
        <v>0</v>
      </c>
      <c r="Q209" s="19">
        <f>Calculations!Q187</f>
        <v>0</v>
      </c>
      <c r="R209" s="19">
        <f>Calculations!U187</f>
        <v>3.0882266993431266E-4</v>
      </c>
      <c r="S209" s="19">
        <f>Calculations!R187</f>
        <v>9.9999999999999995E-7</v>
      </c>
      <c r="T209" s="50" t="s">
        <v>62</v>
      </c>
      <c r="U209" s="49" t="s">
        <v>69</v>
      </c>
      <c r="V209" s="49" t="s">
        <v>60</v>
      </c>
    </row>
    <row r="210" spans="2:22" x14ac:dyDescent="0.2">
      <c r="B210" s="18">
        <f>Calculations!A188</f>
        <v>3110</v>
      </c>
      <c r="C210" s="18" t="str">
        <f>Calculations!B188</f>
        <v>SHLAA 2013</v>
      </c>
      <c r="D210" s="18" t="str">
        <f>Calculations!C188</f>
        <v>Housing</v>
      </c>
      <c r="E210" s="19">
        <f>Calculations!D188</f>
        <v>1.9379414270048501</v>
      </c>
      <c r="F210" s="19">
        <f>Calculations!L188</f>
        <v>100</v>
      </c>
      <c r="G210" s="19">
        <f>Calculations!H188</f>
        <v>1.9379414270048501</v>
      </c>
      <c r="H210" s="19">
        <f>Calculations!K188</f>
        <v>0</v>
      </c>
      <c r="I210" s="19">
        <f>Calculations!G188</f>
        <v>0</v>
      </c>
      <c r="J210" s="19">
        <f>Calculations!J188</f>
        <v>0</v>
      </c>
      <c r="K210" s="19">
        <f>Calculations!F188</f>
        <v>0</v>
      </c>
      <c r="L210" s="19">
        <f>Calculations!I188</f>
        <v>0</v>
      </c>
      <c r="M210" s="19">
        <f>Calculations!E188</f>
        <v>0</v>
      </c>
      <c r="N210" s="19">
        <f>Calculations!S188</f>
        <v>0</v>
      </c>
      <c r="O210" s="19">
        <f>Calculations!P188</f>
        <v>0</v>
      </c>
      <c r="P210" s="19">
        <f>Calculations!T188</f>
        <v>2.2043741512933295</v>
      </c>
      <c r="Q210" s="19">
        <f>Calculations!Q188</f>
        <v>4.2719479884099999E-2</v>
      </c>
      <c r="R210" s="19">
        <f>Calculations!U188</f>
        <v>7.1858773412015768</v>
      </c>
      <c r="S210" s="19">
        <f>Calculations!R188</f>
        <v>0.13925809388890001</v>
      </c>
      <c r="T210" s="50" t="s">
        <v>62</v>
      </c>
      <c r="U210" s="49" t="s">
        <v>69</v>
      </c>
      <c r="V210" s="49" t="s">
        <v>60</v>
      </c>
    </row>
    <row r="211" spans="2:22" x14ac:dyDescent="0.2">
      <c r="B211" s="18">
        <f>Calculations!A189</f>
        <v>3111</v>
      </c>
      <c r="C211" s="18" t="str">
        <f>Calculations!B189</f>
        <v>SHLAA 2013</v>
      </c>
      <c r="D211" s="18" t="str">
        <f>Calculations!C189</f>
        <v>Mixed Use</v>
      </c>
      <c r="E211" s="19">
        <f>Calculations!D189</f>
        <v>0.36979586214633797</v>
      </c>
      <c r="F211" s="19">
        <f>Calculations!L189</f>
        <v>100</v>
      </c>
      <c r="G211" s="19">
        <f>Calculations!H189</f>
        <v>0.36979586214633797</v>
      </c>
      <c r="H211" s="19">
        <f>Calculations!K189</f>
        <v>0</v>
      </c>
      <c r="I211" s="19">
        <f>Calculations!G189</f>
        <v>0</v>
      </c>
      <c r="J211" s="19">
        <f>Calculations!J189</f>
        <v>0</v>
      </c>
      <c r="K211" s="19">
        <f>Calculations!F189</f>
        <v>0</v>
      </c>
      <c r="L211" s="19">
        <f>Calculations!I189</f>
        <v>0</v>
      </c>
      <c r="M211" s="19">
        <f>Calculations!E189</f>
        <v>0</v>
      </c>
      <c r="N211" s="19">
        <f>Calculations!S189</f>
        <v>0</v>
      </c>
      <c r="O211" s="19">
        <f>Calculations!P189</f>
        <v>0</v>
      </c>
      <c r="P211" s="19">
        <f>Calculations!T189</f>
        <v>0</v>
      </c>
      <c r="Q211" s="19">
        <f>Calculations!Q189</f>
        <v>0</v>
      </c>
      <c r="R211" s="19">
        <f>Calculations!U189</f>
        <v>0</v>
      </c>
      <c r="S211" s="19">
        <f>Calculations!R189</f>
        <v>0</v>
      </c>
      <c r="T211" s="50" t="s">
        <v>62</v>
      </c>
      <c r="U211" s="51" t="s">
        <v>70</v>
      </c>
      <c r="V211" s="49" t="s">
        <v>64</v>
      </c>
    </row>
    <row r="212" spans="2:22" x14ac:dyDescent="0.2">
      <c r="B212" s="18">
        <f>Calculations!A190</f>
        <v>3112</v>
      </c>
      <c r="C212" s="18" t="str">
        <f>Calculations!B190</f>
        <v>SHLAA 2013</v>
      </c>
      <c r="D212" s="18" t="str">
        <f>Calculations!C190</f>
        <v>Mixed Use</v>
      </c>
      <c r="E212" s="19">
        <f>Calculations!D190</f>
        <v>0.65988477299769599</v>
      </c>
      <c r="F212" s="19">
        <f>Calculations!L190</f>
        <v>100</v>
      </c>
      <c r="G212" s="19">
        <f>Calculations!H190</f>
        <v>0.65988477299769599</v>
      </c>
      <c r="H212" s="19">
        <f>Calculations!K190</f>
        <v>0</v>
      </c>
      <c r="I212" s="19">
        <f>Calculations!G190</f>
        <v>0</v>
      </c>
      <c r="J212" s="19">
        <f>Calculations!J190</f>
        <v>0</v>
      </c>
      <c r="K212" s="19">
        <f>Calculations!F190</f>
        <v>0</v>
      </c>
      <c r="L212" s="19">
        <f>Calculations!I190</f>
        <v>0</v>
      </c>
      <c r="M212" s="19">
        <f>Calculations!E190</f>
        <v>0</v>
      </c>
      <c r="N212" s="19">
        <f>Calculations!S190</f>
        <v>0</v>
      </c>
      <c r="O212" s="19">
        <f>Calculations!P190</f>
        <v>0</v>
      </c>
      <c r="P212" s="19">
        <f>Calculations!T190</f>
        <v>0</v>
      </c>
      <c r="Q212" s="19">
        <f>Calculations!Q190</f>
        <v>0</v>
      </c>
      <c r="R212" s="19">
        <f>Calculations!U190</f>
        <v>1.5471930038663957</v>
      </c>
      <c r="S212" s="19">
        <f>Calculations!R190</f>
        <v>1.02096910414E-2</v>
      </c>
      <c r="T212" s="50" t="s">
        <v>62</v>
      </c>
      <c r="U212" s="49" t="s">
        <v>69</v>
      </c>
      <c r="V212" s="49" t="s">
        <v>60</v>
      </c>
    </row>
    <row r="213" spans="2:22" x14ac:dyDescent="0.2">
      <c r="B213" s="18">
        <f>Calculations!A191</f>
        <v>3117</v>
      </c>
      <c r="C213" s="18" t="str">
        <f>Calculations!B191</f>
        <v>SHLAA 2013</v>
      </c>
      <c r="D213" s="18" t="str">
        <f>Calculations!C191</f>
        <v>Housing</v>
      </c>
      <c r="E213" s="19">
        <f>Calculations!D191</f>
        <v>0.57238457578672597</v>
      </c>
      <c r="F213" s="19">
        <f>Calculations!L191</f>
        <v>100</v>
      </c>
      <c r="G213" s="19">
        <f>Calculations!H191</f>
        <v>0.57238457578672597</v>
      </c>
      <c r="H213" s="19">
        <f>Calculations!K191</f>
        <v>0</v>
      </c>
      <c r="I213" s="19">
        <f>Calculations!G191</f>
        <v>0</v>
      </c>
      <c r="J213" s="19">
        <f>Calculations!J191</f>
        <v>0</v>
      </c>
      <c r="K213" s="19">
        <f>Calculations!F191</f>
        <v>0</v>
      </c>
      <c r="L213" s="19">
        <f>Calculations!I191</f>
        <v>0</v>
      </c>
      <c r="M213" s="19">
        <f>Calculations!E191</f>
        <v>0</v>
      </c>
      <c r="N213" s="19">
        <f>Calculations!S191</f>
        <v>0</v>
      </c>
      <c r="O213" s="19">
        <f>Calculations!P191</f>
        <v>0</v>
      </c>
      <c r="P213" s="19">
        <f>Calculations!T191</f>
        <v>0</v>
      </c>
      <c r="Q213" s="19">
        <f>Calculations!Q191</f>
        <v>0</v>
      </c>
      <c r="R213" s="19">
        <f>Calculations!U191</f>
        <v>6.7678252412472437</v>
      </c>
      <c r="S213" s="19">
        <f>Calculations!R191</f>
        <v>3.8737987797099999E-2</v>
      </c>
      <c r="T213" s="50" t="s">
        <v>62</v>
      </c>
      <c r="U213" s="49" t="s">
        <v>69</v>
      </c>
      <c r="V213" s="49" t="s">
        <v>60</v>
      </c>
    </row>
    <row r="214" spans="2:22" x14ac:dyDescent="0.2">
      <c r="B214" s="18">
        <f>Calculations!A192</f>
        <v>3119</v>
      </c>
      <c r="C214" s="18" t="str">
        <f>Calculations!B192</f>
        <v>SHLAA 2013</v>
      </c>
      <c r="D214" s="18" t="str">
        <f>Calculations!C192</f>
        <v>Housing</v>
      </c>
      <c r="E214" s="19">
        <f>Calculations!D192</f>
        <v>1.1916360243617401</v>
      </c>
      <c r="F214" s="19">
        <f>Calculations!L192</f>
        <v>100</v>
      </c>
      <c r="G214" s="19">
        <f>Calculations!H192</f>
        <v>1.1916360243617401</v>
      </c>
      <c r="H214" s="19">
        <f>Calculations!K192</f>
        <v>0</v>
      </c>
      <c r="I214" s="19">
        <f>Calculations!G192</f>
        <v>0</v>
      </c>
      <c r="J214" s="19">
        <f>Calculations!J192</f>
        <v>0</v>
      </c>
      <c r="K214" s="19">
        <f>Calculations!F192</f>
        <v>0</v>
      </c>
      <c r="L214" s="19">
        <f>Calculations!I192</f>
        <v>0</v>
      </c>
      <c r="M214" s="19">
        <f>Calculations!E192</f>
        <v>0</v>
      </c>
      <c r="N214" s="19">
        <f>Calculations!S192</f>
        <v>0</v>
      </c>
      <c r="O214" s="19">
        <f>Calculations!P192</f>
        <v>0</v>
      </c>
      <c r="P214" s="19">
        <f>Calculations!T192</f>
        <v>0</v>
      </c>
      <c r="Q214" s="19">
        <f>Calculations!Q192</f>
        <v>0</v>
      </c>
      <c r="R214" s="19">
        <f>Calculations!U192</f>
        <v>0</v>
      </c>
      <c r="S214" s="19">
        <f>Calculations!R192</f>
        <v>0</v>
      </c>
      <c r="T214" s="50" t="s">
        <v>62</v>
      </c>
      <c r="U214" s="51" t="s">
        <v>69</v>
      </c>
      <c r="V214" s="49" t="s">
        <v>60</v>
      </c>
    </row>
    <row r="215" spans="2:22" x14ac:dyDescent="0.2">
      <c r="B215" s="18">
        <f>Calculations!A193</f>
        <v>3121</v>
      </c>
      <c r="C215" s="18" t="str">
        <f>Calculations!B193</f>
        <v>SHLAA 2013</v>
      </c>
      <c r="D215" s="18" t="str">
        <f>Calculations!C193</f>
        <v>Housing</v>
      </c>
      <c r="E215" s="19">
        <f>Calculations!D193</f>
        <v>0.16849402810715899</v>
      </c>
      <c r="F215" s="19">
        <f>Calculations!L193</f>
        <v>100</v>
      </c>
      <c r="G215" s="19">
        <f>Calculations!H193</f>
        <v>0.16849402810715899</v>
      </c>
      <c r="H215" s="19">
        <f>Calculations!K193</f>
        <v>0</v>
      </c>
      <c r="I215" s="19">
        <f>Calculations!G193</f>
        <v>0</v>
      </c>
      <c r="J215" s="19">
        <f>Calculations!J193</f>
        <v>0</v>
      </c>
      <c r="K215" s="19">
        <f>Calculations!F193</f>
        <v>0</v>
      </c>
      <c r="L215" s="19">
        <f>Calculations!I193</f>
        <v>0</v>
      </c>
      <c r="M215" s="19">
        <f>Calculations!E193</f>
        <v>0</v>
      </c>
      <c r="N215" s="19">
        <f>Calculations!S193</f>
        <v>0</v>
      </c>
      <c r="O215" s="19">
        <f>Calculations!P193</f>
        <v>0</v>
      </c>
      <c r="P215" s="19">
        <f>Calculations!T193</f>
        <v>0</v>
      </c>
      <c r="Q215" s="19">
        <f>Calculations!Q193</f>
        <v>0</v>
      </c>
      <c r="R215" s="19">
        <f>Calculations!U193</f>
        <v>8.6173037362877825</v>
      </c>
      <c r="S215" s="19">
        <f>Calculations!R193</f>
        <v>1.4519642179499999E-2</v>
      </c>
      <c r="T215" s="50" t="s">
        <v>62</v>
      </c>
      <c r="U215" s="49" t="s">
        <v>69</v>
      </c>
      <c r="V215" s="49" t="s">
        <v>60</v>
      </c>
    </row>
    <row r="216" spans="2:22" x14ac:dyDescent="0.2">
      <c r="B216" s="18">
        <f>Calculations!A194</f>
        <v>3122</v>
      </c>
      <c r="C216" s="18" t="str">
        <f>Calculations!B194</f>
        <v>SHLAA 2013</v>
      </c>
      <c r="D216" s="18" t="str">
        <f>Calculations!C194</f>
        <v>Housing</v>
      </c>
      <c r="E216" s="19">
        <f>Calculations!D194</f>
        <v>0.14791800781376199</v>
      </c>
      <c r="F216" s="19">
        <f>Calculations!L194</f>
        <v>100</v>
      </c>
      <c r="G216" s="19">
        <f>Calculations!H194</f>
        <v>0.14791800781376199</v>
      </c>
      <c r="H216" s="19">
        <f>Calculations!K194</f>
        <v>0</v>
      </c>
      <c r="I216" s="19">
        <f>Calculations!G194</f>
        <v>0</v>
      </c>
      <c r="J216" s="19">
        <f>Calculations!J194</f>
        <v>0</v>
      </c>
      <c r="K216" s="19">
        <f>Calculations!F194</f>
        <v>0</v>
      </c>
      <c r="L216" s="19">
        <f>Calculations!I194</f>
        <v>0</v>
      </c>
      <c r="M216" s="19">
        <f>Calculations!E194</f>
        <v>0</v>
      </c>
      <c r="N216" s="19">
        <f>Calculations!S194</f>
        <v>0</v>
      </c>
      <c r="O216" s="19">
        <f>Calculations!P194</f>
        <v>0</v>
      </c>
      <c r="P216" s="19">
        <f>Calculations!T194</f>
        <v>0</v>
      </c>
      <c r="Q216" s="19">
        <f>Calculations!Q194</f>
        <v>0</v>
      </c>
      <c r="R216" s="19">
        <f>Calculations!U194</f>
        <v>0</v>
      </c>
      <c r="S216" s="19">
        <f>Calculations!R194</f>
        <v>0</v>
      </c>
      <c r="T216" s="50" t="s">
        <v>62</v>
      </c>
      <c r="U216" s="51" t="s">
        <v>70</v>
      </c>
      <c r="V216" s="49" t="s">
        <v>64</v>
      </c>
    </row>
    <row r="217" spans="2:22" x14ac:dyDescent="0.2">
      <c r="B217" s="18">
        <f>Calculations!A195</f>
        <v>3123</v>
      </c>
      <c r="C217" s="18" t="str">
        <f>Calculations!B195</f>
        <v>ELR 2014</v>
      </c>
      <c r="D217" s="18" t="str">
        <f>Calculations!C195</f>
        <v>Employment</v>
      </c>
      <c r="E217" s="19">
        <f>Calculations!D195</f>
        <v>1.6490033566159501</v>
      </c>
      <c r="F217" s="19">
        <f>Calculations!L195</f>
        <v>100</v>
      </c>
      <c r="G217" s="19">
        <f>Calculations!H195</f>
        <v>1.6490033566159501</v>
      </c>
      <c r="H217" s="19">
        <f>Calculations!K195</f>
        <v>0</v>
      </c>
      <c r="I217" s="19">
        <f>Calculations!G195</f>
        <v>0</v>
      </c>
      <c r="J217" s="19">
        <f>Calculations!J195</f>
        <v>0</v>
      </c>
      <c r="K217" s="19">
        <f>Calculations!F195</f>
        <v>0</v>
      </c>
      <c r="L217" s="19">
        <f>Calculations!I195</f>
        <v>0</v>
      </c>
      <c r="M217" s="19">
        <f>Calculations!E195</f>
        <v>0</v>
      </c>
      <c r="N217" s="19">
        <f>Calculations!S195</f>
        <v>0</v>
      </c>
      <c r="O217" s="19">
        <f>Calculations!P195</f>
        <v>0</v>
      </c>
      <c r="P217" s="19">
        <f>Calculations!T195</f>
        <v>0</v>
      </c>
      <c r="Q217" s="19">
        <f>Calculations!Q195</f>
        <v>0</v>
      </c>
      <c r="R217" s="19">
        <f>Calculations!U195</f>
        <v>0.82474058906766778</v>
      </c>
      <c r="S217" s="19">
        <f>Calculations!R195</f>
        <v>1.35999999971E-2</v>
      </c>
      <c r="T217" s="50" t="s">
        <v>63</v>
      </c>
      <c r="U217" s="49" t="s">
        <v>69</v>
      </c>
      <c r="V217" s="49" t="s">
        <v>60</v>
      </c>
    </row>
    <row r="218" spans="2:22" x14ac:dyDescent="0.2">
      <c r="B218" s="18">
        <f>Calculations!A196</f>
        <v>3138</v>
      </c>
      <c r="C218" s="18" t="str">
        <f>Calculations!B196</f>
        <v>SHLAA 2013</v>
      </c>
      <c r="D218" s="18" t="str">
        <f>Calculations!C196</f>
        <v>Housing</v>
      </c>
      <c r="E218" s="19">
        <f>Calculations!D196</f>
        <v>0.110296876212443</v>
      </c>
      <c r="F218" s="19">
        <f>Calculations!L196</f>
        <v>100</v>
      </c>
      <c r="G218" s="19">
        <f>Calculations!H196</f>
        <v>0.110296876212443</v>
      </c>
      <c r="H218" s="19">
        <f>Calculations!K196</f>
        <v>0</v>
      </c>
      <c r="I218" s="19">
        <f>Calculations!G196</f>
        <v>0</v>
      </c>
      <c r="J218" s="19">
        <f>Calculations!J196</f>
        <v>0</v>
      </c>
      <c r="K218" s="19">
        <f>Calculations!F196</f>
        <v>0</v>
      </c>
      <c r="L218" s="19">
        <f>Calculations!I196</f>
        <v>0</v>
      </c>
      <c r="M218" s="19">
        <f>Calculations!E196</f>
        <v>0</v>
      </c>
      <c r="N218" s="19">
        <f>Calculations!S196</f>
        <v>0</v>
      </c>
      <c r="O218" s="19">
        <f>Calculations!P196</f>
        <v>0</v>
      </c>
      <c r="P218" s="19">
        <f>Calculations!T196</f>
        <v>0</v>
      </c>
      <c r="Q218" s="19">
        <f>Calculations!Q196</f>
        <v>0</v>
      </c>
      <c r="R218" s="19">
        <f>Calculations!U196</f>
        <v>0</v>
      </c>
      <c r="S218" s="19">
        <f>Calculations!R196</f>
        <v>0</v>
      </c>
      <c r="T218" s="50" t="s">
        <v>62</v>
      </c>
      <c r="U218" s="51" t="s">
        <v>70</v>
      </c>
      <c r="V218" s="49" t="s">
        <v>64</v>
      </c>
    </row>
    <row r="219" spans="2:22" x14ac:dyDescent="0.2">
      <c r="B219" s="18">
        <f>Calculations!A197</f>
        <v>3139</v>
      </c>
      <c r="C219" s="18" t="str">
        <f>Calculations!B197</f>
        <v>SHLAA 2013</v>
      </c>
      <c r="D219" s="18" t="str">
        <f>Calculations!C197</f>
        <v>Housing</v>
      </c>
      <c r="E219" s="19">
        <f>Calculations!D197</f>
        <v>0.95144964227772899</v>
      </c>
      <c r="F219" s="19">
        <f>Calculations!L197</f>
        <v>100</v>
      </c>
      <c r="G219" s="19">
        <f>Calculations!H197</f>
        <v>0.95144964227772899</v>
      </c>
      <c r="H219" s="19">
        <f>Calculations!K197</f>
        <v>0</v>
      </c>
      <c r="I219" s="19">
        <f>Calculations!G197</f>
        <v>0</v>
      </c>
      <c r="J219" s="19">
        <f>Calculations!J197</f>
        <v>0</v>
      </c>
      <c r="K219" s="19">
        <f>Calculations!F197</f>
        <v>0</v>
      </c>
      <c r="L219" s="19">
        <f>Calculations!I197</f>
        <v>0</v>
      </c>
      <c r="M219" s="19">
        <f>Calculations!E197</f>
        <v>0</v>
      </c>
      <c r="N219" s="19">
        <f>Calculations!S197</f>
        <v>0</v>
      </c>
      <c r="O219" s="19">
        <f>Calculations!P197</f>
        <v>0</v>
      </c>
      <c r="P219" s="19">
        <f>Calculations!T197</f>
        <v>0</v>
      </c>
      <c r="Q219" s="19">
        <f>Calculations!Q197</f>
        <v>0</v>
      </c>
      <c r="R219" s="19">
        <f>Calculations!U197</f>
        <v>2.5430443326329222</v>
      </c>
      <c r="S219" s="19">
        <f>Calculations!R197</f>
        <v>2.4195786205799999E-2</v>
      </c>
      <c r="T219" s="50" t="s">
        <v>62</v>
      </c>
      <c r="U219" s="49" t="s">
        <v>69</v>
      </c>
      <c r="V219" s="49" t="s">
        <v>60</v>
      </c>
    </row>
    <row r="220" spans="2:22" x14ac:dyDescent="0.2">
      <c r="B220" s="18">
        <f>Calculations!A198</f>
        <v>3140</v>
      </c>
      <c r="C220" s="18" t="str">
        <f>Calculations!B198</f>
        <v>SHLAA 2013</v>
      </c>
      <c r="D220" s="18" t="str">
        <f>Calculations!C198</f>
        <v>Housing</v>
      </c>
      <c r="E220" s="19">
        <f>Calculations!D198</f>
        <v>1.7729539351175001E-2</v>
      </c>
      <c r="F220" s="19">
        <f>Calculations!L198</f>
        <v>100</v>
      </c>
      <c r="G220" s="19">
        <f>Calculations!H198</f>
        <v>1.7729539351175001E-2</v>
      </c>
      <c r="H220" s="19">
        <f>Calculations!K198</f>
        <v>0</v>
      </c>
      <c r="I220" s="19">
        <f>Calculations!G198</f>
        <v>0</v>
      </c>
      <c r="J220" s="19">
        <f>Calculations!J198</f>
        <v>0</v>
      </c>
      <c r="K220" s="19">
        <f>Calculations!F198</f>
        <v>0</v>
      </c>
      <c r="L220" s="19">
        <f>Calculations!I198</f>
        <v>0</v>
      </c>
      <c r="M220" s="19">
        <f>Calculations!E198</f>
        <v>0</v>
      </c>
      <c r="N220" s="19">
        <f>Calculations!S198</f>
        <v>0</v>
      </c>
      <c r="O220" s="19">
        <f>Calculations!P198</f>
        <v>0</v>
      </c>
      <c r="P220" s="19">
        <f>Calculations!T198</f>
        <v>0</v>
      </c>
      <c r="Q220" s="19">
        <f>Calculations!Q198</f>
        <v>0</v>
      </c>
      <c r="R220" s="19">
        <f>Calculations!U198</f>
        <v>0</v>
      </c>
      <c r="S220" s="19">
        <f>Calculations!R198</f>
        <v>0</v>
      </c>
      <c r="T220" s="50" t="s">
        <v>62</v>
      </c>
      <c r="U220" s="51" t="s">
        <v>70</v>
      </c>
      <c r="V220" s="49" t="s">
        <v>64</v>
      </c>
    </row>
    <row r="221" spans="2:22" x14ac:dyDescent="0.2">
      <c r="B221" s="18">
        <f>Calculations!A199</f>
        <v>3146</v>
      </c>
      <c r="C221" s="18" t="str">
        <f>Calculations!B199</f>
        <v>SHLAA 2013</v>
      </c>
      <c r="D221" s="18" t="str">
        <f>Calculations!C199</f>
        <v>Housing</v>
      </c>
      <c r="E221" s="19">
        <f>Calculations!D199</f>
        <v>9.6973377584319995E-2</v>
      </c>
      <c r="F221" s="19">
        <f>Calculations!L199</f>
        <v>100</v>
      </c>
      <c r="G221" s="19">
        <f>Calculations!H199</f>
        <v>9.6973377584319995E-2</v>
      </c>
      <c r="H221" s="19">
        <f>Calculations!K199</f>
        <v>0</v>
      </c>
      <c r="I221" s="19">
        <f>Calculations!G199</f>
        <v>0</v>
      </c>
      <c r="J221" s="19">
        <f>Calculations!J199</f>
        <v>0</v>
      </c>
      <c r="K221" s="19">
        <f>Calculations!F199</f>
        <v>0</v>
      </c>
      <c r="L221" s="19">
        <f>Calculations!I199</f>
        <v>0</v>
      </c>
      <c r="M221" s="19">
        <f>Calculations!E199</f>
        <v>0</v>
      </c>
      <c r="N221" s="19">
        <f>Calculations!S199</f>
        <v>0</v>
      </c>
      <c r="O221" s="19">
        <f>Calculations!P199</f>
        <v>0</v>
      </c>
      <c r="P221" s="19">
        <f>Calculations!T199</f>
        <v>0</v>
      </c>
      <c r="Q221" s="19">
        <f>Calculations!Q199</f>
        <v>0</v>
      </c>
      <c r="R221" s="19">
        <f>Calculations!U199</f>
        <v>0</v>
      </c>
      <c r="S221" s="19">
        <f>Calculations!R199</f>
        <v>0</v>
      </c>
      <c r="T221" s="50" t="s">
        <v>62</v>
      </c>
      <c r="U221" s="51" t="s">
        <v>70</v>
      </c>
      <c r="V221" s="49" t="s">
        <v>64</v>
      </c>
    </row>
    <row r="222" spans="2:22" x14ac:dyDescent="0.2">
      <c r="B222" s="18">
        <f>Calculations!A200</f>
        <v>3147</v>
      </c>
      <c r="C222" s="18" t="str">
        <f>Calculations!B200</f>
        <v>SHLAA 2013</v>
      </c>
      <c r="D222" s="18" t="str">
        <f>Calculations!C200</f>
        <v>Housing</v>
      </c>
      <c r="E222" s="19">
        <f>Calculations!D200</f>
        <v>6.1370496255056001E-2</v>
      </c>
      <c r="F222" s="19">
        <f>Calculations!L200</f>
        <v>100</v>
      </c>
      <c r="G222" s="19">
        <f>Calculations!H200</f>
        <v>6.1370496255056001E-2</v>
      </c>
      <c r="H222" s="19">
        <f>Calculations!K200</f>
        <v>0</v>
      </c>
      <c r="I222" s="19">
        <f>Calculations!G200</f>
        <v>0</v>
      </c>
      <c r="J222" s="19">
        <f>Calculations!J200</f>
        <v>0</v>
      </c>
      <c r="K222" s="19">
        <f>Calculations!F200</f>
        <v>0</v>
      </c>
      <c r="L222" s="19">
        <f>Calculations!I200</f>
        <v>0</v>
      </c>
      <c r="M222" s="19">
        <f>Calculations!E200</f>
        <v>0</v>
      </c>
      <c r="N222" s="19">
        <f>Calculations!S200</f>
        <v>0</v>
      </c>
      <c r="O222" s="19">
        <f>Calculations!P200</f>
        <v>0</v>
      </c>
      <c r="P222" s="19">
        <f>Calculations!T200</f>
        <v>0</v>
      </c>
      <c r="Q222" s="19">
        <f>Calculations!Q200</f>
        <v>0</v>
      </c>
      <c r="R222" s="19">
        <f>Calculations!U200</f>
        <v>0</v>
      </c>
      <c r="S222" s="19">
        <f>Calculations!R200</f>
        <v>0</v>
      </c>
      <c r="T222" s="50" t="s">
        <v>62</v>
      </c>
      <c r="U222" s="51" t="s">
        <v>70</v>
      </c>
      <c r="V222" s="49" t="s">
        <v>64</v>
      </c>
    </row>
    <row r="223" spans="2:22" x14ac:dyDescent="0.2">
      <c r="B223" s="18">
        <f>Calculations!A201</f>
        <v>3153</v>
      </c>
      <c r="C223" s="18" t="str">
        <f>Calculations!B201</f>
        <v>SHLAA 2013</v>
      </c>
      <c r="D223" s="18" t="str">
        <f>Calculations!C201</f>
        <v>Housing</v>
      </c>
      <c r="E223" s="19">
        <f>Calculations!D201</f>
        <v>0.29579242799734001</v>
      </c>
      <c r="F223" s="19">
        <f>Calculations!L201</f>
        <v>100</v>
      </c>
      <c r="G223" s="19">
        <f>Calculations!H201</f>
        <v>0.29579242799734001</v>
      </c>
      <c r="H223" s="19">
        <f>Calculations!K201</f>
        <v>0</v>
      </c>
      <c r="I223" s="19">
        <f>Calculations!G201</f>
        <v>0</v>
      </c>
      <c r="J223" s="19">
        <f>Calculations!J201</f>
        <v>0</v>
      </c>
      <c r="K223" s="19">
        <f>Calculations!F201</f>
        <v>0</v>
      </c>
      <c r="L223" s="19">
        <f>Calculations!I201</f>
        <v>0</v>
      </c>
      <c r="M223" s="19">
        <f>Calculations!E201</f>
        <v>0</v>
      </c>
      <c r="N223" s="19">
        <f>Calculations!S201</f>
        <v>0</v>
      </c>
      <c r="O223" s="19">
        <f>Calculations!P201</f>
        <v>0</v>
      </c>
      <c r="P223" s="19">
        <f>Calculations!T201</f>
        <v>0</v>
      </c>
      <c r="Q223" s="19">
        <f>Calculations!Q201</f>
        <v>0</v>
      </c>
      <c r="R223" s="19">
        <f>Calculations!U201</f>
        <v>0</v>
      </c>
      <c r="S223" s="19">
        <f>Calculations!R201</f>
        <v>0</v>
      </c>
      <c r="T223" s="50" t="s">
        <v>62</v>
      </c>
      <c r="U223" s="51" t="s">
        <v>70</v>
      </c>
      <c r="V223" s="49" t="s">
        <v>64</v>
      </c>
    </row>
    <row r="224" spans="2:22" x14ac:dyDescent="0.2">
      <c r="B224" s="18">
        <f>Calculations!A202</f>
        <v>3155</v>
      </c>
      <c r="C224" s="18" t="str">
        <f>Calculations!B202</f>
        <v>SHLAA 2013</v>
      </c>
      <c r="D224" s="18" t="str">
        <f>Calculations!C202</f>
        <v>Housing</v>
      </c>
      <c r="E224" s="19">
        <f>Calculations!D202</f>
        <v>2.0302266048137998</v>
      </c>
      <c r="F224" s="19">
        <f>Calculations!L202</f>
        <v>100</v>
      </c>
      <c r="G224" s="19">
        <f>Calculations!H202</f>
        <v>2.0302266048137998</v>
      </c>
      <c r="H224" s="19">
        <f>Calculations!K202</f>
        <v>0</v>
      </c>
      <c r="I224" s="19">
        <f>Calculations!G202</f>
        <v>0</v>
      </c>
      <c r="J224" s="19">
        <f>Calculations!J202</f>
        <v>0</v>
      </c>
      <c r="K224" s="19">
        <f>Calculations!F202</f>
        <v>0</v>
      </c>
      <c r="L224" s="19">
        <f>Calculations!I202</f>
        <v>0</v>
      </c>
      <c r="M224" s="19">
        <f>Calculations!E202</f>
        <v>0</v>
      </c>
      <c r="N224" s="19">
        <f>Calculations!S202</f>
        <v>0</v>
      </c>
      <c r="O224" s="19">
        <f>Calculations!P202</f>
        <v>0</v>
      </c>
      <c r="P224" s="19">
        <f>Calculations!T202</f>
        <v>0</v>
      </c>
      <c r="Q224" s="19">
        <f>Calculations!Q202</f>
        <v>0</v>
      </c>
      <c r="R224" s="19">
        <f>Calculations!U202</f>
        <v>0</v>
      </c>
      <c r="S224" s="19">
        <f>Calculations!R202</f>
        <v>0</v>
      </c>
      <c r="T224" s="50" t="s">
        <v>62</v>
      </c>
      <c r="U224" s="51" t="s">
        <v>69</v>
      </c>
      <c r="V224" s="49" t="s">
        <v>60</v>
      </c>
    </row>
    <row r="225" spans="2:22" x14ac:dyDescent="0.2">
      <c r="B225" s="18">
        <f>Calculations!A203</f>
        <v>3158</v>
      </c>
      <c r="C225" s="18" t="str">
        <f>Calculations!B203</f>
        <v>SHLAA 2013</v>
      </c>
      <c r="D225" s="18" t="str">
        <f>Calculations!C203</f>
        <v>Housing</v>
      </c>
      <c r="E225" s="19">
        <f>Calculations!D203</f>
        <v>0.91561413324045504</v>
      </c>
      <c r="F225" s="19">
        <f>Calculations!L203</f>
        <v>100</v>
      </c>
      <c r="G225" s="19">
        <f>Calculations!H203</f>
        <v>0.91561413324045504</v>
      </c>
      <c r="H225" s="19">
        <f>Calculations!K203</f>
        <v>0</v>
      </c>
      <c r="I225" s="19">
        <f>Calculations!G203</f>
        <v>0</v>
      </c>
      <c r="J225" s="19">
        <f>Calculations!J203</f>
        <v>0</v>
      </c>
      <c r="K225" s="19">
        <f>Calculations!F203</f>
        <v>0</v>
      </c>
      <c r="L225" s="19">
        <f>Calculations!I203</f>
        <v>0</v>
      </c>
      <c r="M225" s="19">
        <f>Calculations!E203</f>
        <v>0</v>
      </c>
      <c r="N225" s="19">
        <f>Calculations!S203</f>
        <v>4.551542284642256</v>
      </c>
      <c r="O225" s="19">
        <f>Calculations!P203</f>
        <v>4.1674564438600001E-2</v>
      </c>
      <c r="P225" s="19">
        <f>Calculations!T203</f>
        <v>5.7648944127469051</v>
      </c>
      <c r="Q225" s="19">
        <f>Calculations!Q203</f>
        <v>5.2784188009499994E-2</v>
      </c>
      <c r="R225" s="19">
        <f>Calculations!U203</f>
        <v>21.095335834028159</v>
      </c>
      <c r="S225" s="19">
        <f>Calculations!R203</f>
        <v>0.19315187635090003</v>
      </c>
      <c r="T225" s="50" t="s">
        <v>62</v>
      </c>
      <c r="U225" s="49" t="s">
        <v>69</v>
      </c>
      <c r="V225" s="49" t="s">
        <v>60</v>
      </c>
    </row>
    <row r="226" spans="2:22" x14ac:dyDescent="0.2">
      <c r="B226" s="18">
        <f>Calculations!A204</f>
        <v>3210</v>
      </c>
      <c r="C226" s="18" t="str">
        <f>Calculations!B204</f>
        <v>ELR 2014</v>
      </c>
      <c r="D226" s="18" t="str">
        <f>Calculations!C204</f>
        <v>Employment</v>
      </c>
      <c r="E226" s="19">
        <f>Calculations!D204</f>
        <v>1.1792196285307699</v>
      </c>
      <c r="F226" s="19">
        <f>Calculations!L204</f>
        <v>100</v>
      </c>
      <c r="G226" s="19">
        <f>Calculations!H204</f>
        <v>1.1792196285307699</v>
      </c>
      <c r="H226" s="19">
        <f>Calculations!K204</f>
        <v>0</v>
      </c>
      <c r="I226" s="19">
        <f>Calculations!G204</f>
        <v>0</v>
      </c>
      <c r="J226" s="19">
        <f>Calculations!J204</f>
        <v>0</v>
      </c>
      <c r="K226" s="19">
        <f>Calculations!F204</f>
        <v>0</v>
      </c>
      <c r="L226" s="19">
        <f>Calculations!I204</f>
        <v>0</v>
      </c>
      <c r="M226" s="19">
        <f>Calculations!E204</f>
        <v>0</v>
      </c>
      <c r="N226" s="19">
        <f>Calculations!S204</f>
        <v>0</v>
      </c>
      <c r="O226" s="19">
        <f>Calculations!P204</f>
        <v>0</v>
      </c>
      <c r="P226" s="19">
        <f>Calculations!T204</f>
        <v>7.8871205519602791E-2</v>
      </c>
      <c r="Q226" s="19">
        <f>Calculations!Q204</f>
        <v>9.3006473674600001E-4</v>
      </c>
      <c r="R226" s="19">
        <f>Calculations!U204</f>
        <v>0.20563630653394654</v>
      </c>
      <c r="S226" s="19">
        <f>Calculations!R204</f>
        <v>2.4249036900339999E-3</v>
      </c>
      <c r="T226" s="50" t="s">
        <v>63</v>
      </c>
      <c r="U226" s="49" t="s">
        <v>69</v>
      </c>
      <c r="V226" s="49" t="s">
        <v>60</v>
      </c>
    </row>
    <row r="227" spans="2:22" x14ac:dyDescent="0.2">
      <c r="B227" s="18">
        <f>Calculations!A205</f>
        <v>3218</v>
      </c>
      <c r="C227" s="18" t="str">
        <f>Calculations!B205</f>
        <v>SHLAA 2013</v>
      </c>
      <c r="D227" s="18" t="str">
        <f>Calculations!C205</f>
        <v>Housing</v>
      </c>
      <c r="E227" s="19">
        <f>Calculations!D205</f>
        <v>3.7544210940351E-2</v>
      </c>
      <c r="F227" s="19">
        <f>Calculations!L205</f>
        <v>100</v>
      </c>
      <c r="G227" s="19">
        <f>Calculations!H205</f>
        <v>3.7544210940351E-2</v>
      </c>
      <c r="H227" s="19">
        <f>Calculations!K205</f>
        <v>0</v>
      </c>
      <c r="I227" s="19">
        <f>Calculations!G205</f>
        <v>0</v>
      </c>
      <c r="J227" s="19">
        <f>Calculations!J205</f>
        <v>0</v>
      </c>
      <c r="K227" s="19">
        <f>Calculations!F205</f>
        <v>0</v>
      </c>
      <c r="L227" s="19">
        <f>Calculations!I205</f>
        <v>0</v>
      </c>
      <c r="M227" s="19">
        <f>Calculations!E205</f>
        <v>0</v>
      </c>
      <c r="N227" s="19">
        <f>Calculations!S205</f>
        <v>0</v>
      </c>
      <c r="O227" s="19">
        <f>Calculations!P205</f>
        <v>0</v>
      </c>
      <c r="P227" s="19">
        <f>Calculations!T205</f>
        <v>0</v>
      </c>
      <c r="Q227" s="19">
        <f>Calculations!Q205</f>
        <v>0</v>
      </c>
      <c r="R227" s="19">
        <f>Calculations!U205</f>
        <v>0</v>
      </c>
      <c r="S227" s="19">
        <f>Calculations!R205</f>
        <v>0</v>
      </c>
      <c r="T227" s="50" t="s">
        <v>62</v>
      </c>
      <c r="U227" s="51" t="s">
        <v>70</v>
      </c>
      <c r="V227" s="49" t="s">
        <v>64</v>
      </c>
    </row>
    <row r="228" spans="2:22" x14ac:dyDescent="0.2">
      <c r="B228" s="18">
        <f>Calculations!A206</f>
        <v>3238</v>
      </c>
      <c r="C228" s="18" t="str">
        <f>Calculations!B206</f>
        <v>SHLAA 2013</v>
      </c>
      <c r="D228" s="18" t="str">
        <f>Calculations!C206</f>
        <v>Housing</v>
      </c>
      <c r="E228" s="19">
        <f>Calculations!D206</f>
        <v>4.6198744111183E-2</v>
      </c>
      <c r="F228" s="19">
        <f>Calculations!L206</f>
        <v>100</v>
      </c>
      <c r="G228" s="19">
        <f>Calculations!H206</f>
        <v>4.6198744111183E-2</v>
      </c>
      <c r="H228" s="19">
        <f>Calculations!K206</f>
        <v>0</v>
      </c>
      <c r="I228" s="19">
        <f>Calculations!G206</f>
        <v>0</v>
      </c>
      <c r="J228" s="19">
        <f>Calculations!J206</f>
        <v>0</v>
      </c>
      <c r="K228" s="19">
        <f>Calculations!F206</f>
        <v>0</v>
      </c>
      <c r="L228" s="19">
        <f>Calculations!I206</f>
        <v>0</v>
      </c>
      <c r="M228" s="19">
        <f>Calculations!E206</f>
        <v>0</v>
      </c>
      <c r="N228" s="19">
        <f>Calculations!S206</f>
        <v>8.1506881959990523</v>
      </c>
      <c r="O228" s="19">
        <f>Calculations!P206</f>
        <v>3.7655155829700001E-3</v>
      </c>
      <c r="P228" s="19">
        <f>Calculations!T206</f>
        <v>35.127746649939048</v>
      </c>
      <c r="Q228" s="19">
        <f>Calculations!Q206</f>
        <v>1.6228577786830001E-2</v>
      </c>
      <c r="R228" s="19">
        <f>Calculations!U206</f>
        <v>4.8179294814665941</v>
      </c>
      <c r="S228" s="19">
        <f>Calculations!R206</f>
        <v>2.2258229125999979E-3</v>
      </c>
      <c r="T228" s="50" t="s">
        <v>62</v>
      </c>
      <c r="U228" s="49" t="s">
        <v>69</v>
      </c>
      <c r="V228" s="49" t="s">
        <v>60</v>
      </c>
    </row>
    <row r="229" spans="2:22" x14ac:dyDescent="0.2">
      <c r="B229" s="18">
        <f>Calculations!A207</f>
        <v>3281</v>
      </c>
      <c r="C229" s="18" t="str">
        <f>Calculations!B207</f>
        <v>SHLAA 2013</v>
      </c>
      <c r="D229" s="18" t="str">
        <f>Calculations!C207</f>
        <v>Housing</v>
      </c>
      <c r="E229" s="19">
        <f>Calculations!D207</f>
        <v>0.33215867625713502</v>
      </c>
      <c r="F229" s="19">
        <f>Calculations!L207</f>
        <v>100</v>
      </c>
      <c r="G229" s="19">
        <f>Calculations!H207</f>
        <v>0.33215867625713502</v>
      </c>
      <c r="H229" s="19">
        <f>Calculations!K207</f>
        <v>0</v>
      </c>
      <c r="I229" s="19">
        <f>Calculations!G207</f>
        <v>0</v>
      </c>
      <c r="J229" s="19">
        <f>Calculations!J207</f>
        <v>0</v>
      </c>
      <c r="K229" s="19">
        <f>Calculations!F207</f>
        <v>0</v>
      </c>
      <c r="L229" s="19">
        <f>Calculations!I207</f>
        <v>0</v>
      </c>
      <c r="M229" s="19">
        <f>Calculations!E207</f>
        <v>0</v>
      </c>
      <c r="N229" s="19">
        <f>Calculations!S207</f>
        <v>3.4444572297256788</v>
      </c>
      <c r="O229" s="19">
        <f>Calculations!P207</f>
        <v>1.1441063538499999E-2</v>
      </c>
      <c r="P229" s="19">
        <f>Calculations!T207</f>
        <v>1.5655168359577964</v>
      </c>
      <c r="Q229" s="19">
        <f>Calculations!Q207</f>
        <v>5.1999999989000012E-3</v>
      </c>
      <c r="R229" s="19">
        <f>Calculations!U207</f>
        <v>11.923491048248435</v>
      </c>
      <c r="S229" s="19">
        <f>Calculations!R207</f>
        <v>3.9604910029499993E-2</v>
      </c>
      <c r="T229" s="50" t="s">
        <v>62</v>
      </c>
      <c r="U229" s="49" t="s">
        <v>69</v>
      </c>
      <c r="V229" s="49" t="s">
        <v>60</v>
      </c>
    </row>
    <row r="230" spans="2:22" x14ac:dyDescent="0.2">
      <c r="B230" s="18">
        <f>Calculations!A208</f>
        <v>3302</v>
      </c>
      <c r="C230" s="18" t="str">
        <f>Calculations!B208</f>
        <v>SHLAA 2013</v>
      </c>
      <c r="D230" s="18" t="str">
        <f>Calculations!C208</f>
        <v>Housing</v>
      </c>
      <c r="E230" s="19">
        <f>Calculations!D208</f>
        <v>0.197831533016218</v>
      </c>
      <c r="F230" s="19">
        <f>Calculations!L208</f>
        <v>100</v>
      </c>
      <c r="G230" s="19">
        <f>Calculations!H208</f>
        <v>0.197831533016218</v>
      </c>
      <c r="H230" s="19">
        <f>Calculations!K208</f>
        <v>0</v>
      </c>
      <c r="I230" s="19">
        <f>Calculations!G208</f>
        <v>0</v>
      </c>
      <c r="J230" s="19">
        <f>Calculations!J208</f>
        <v>0</v>
      </c>
      <c r="K230" s="19">
        <f>Calculations!F208</f>
        <v>0</v>
      </c>
      <c r="L230" s="19">
        <f>Calculations!I208</f>
        <v>0</v>
      </c>
      <c r="M230" s="19">
        <f>Calculations!E208</f>
        <v>0</v>
      </c>
      <c r="N230" s="19">
        <f>Calculations!S208</f>
        <v>0</v>
      </c>
      <c r="O230" s="19">
        <f>Calculations!P208</f>
        <v>0</v>
      </c>
      <c r="P230" s="19">
        <f>Calculations!T208</f>
        <v>0</v>
      </c>
      <c r="Q230" s="19">
        <f>Calculations!Q208</f>
        <v>0</v>
      </c>
      <c r="R230" s="19">
        <f>Calculations!U208</f>
        <v>0</v>
      </c>
      <c r="S230" s="19">
        <f>Calculations!R208</f>
        <v>0</v>
      </c>
      <c r="T230" s="50" t="s">
        <v>62</v>
      </c>
      <c r="U230" s="51" t="s">
        <v>70</v>
      </c>
      <c r="V230" s="49" t="s">
        <v>64</v>
      </c>
    </row>
    <row r="231" spans="2:22" x14ac:dyDescent="0.2">
      <c r="B231" s="18">
        <f>Calculations!A209</f>
        <v>3308</v>
      </c>
      <c r="C231" s="18" t="str">
        <f>Calculations!B209</f>
        <v>PP</v>
      </c>
      <c r="D231" s="18" t="str">
        <f>Calculations!C209</f>
        <v>Mixed Use</v>
      </c>
      <c r="E231" s="19">
        <f>Calculations!D209</f>
        <v>6.5734035798169999E-2</v>
      </c>
      <c r="F231" s="19">
        <f>Calculations!L209</f>
        <v>100</v>
      </c>
      <c r="G231" s="19">
        <f>Calculations!H209</f>
        <v>6.5734035798169999E-2</v>
      </c>
      <c r="H231" s="19">
        <f>Calculations!K209</f>
        <v>0</v>
      </c>
      <c r="I231" s="19">
        <f>Calculations!G209</f>
        <v>0</v>
      </c>
      <c r="J231" s="19">
        <f>Calculations!J209</f>
        <v>0</v>
      </c>
      <c r="K231" s="19">
        <f>Calculations!F209</f>
        <v>0</v>
      </c>
      <c r="L231" s="19">
        <f>Calculations!I209</f>
        <v>0</v>
      </c>
      <c r="M231" s="19">
        <f>Calculations!E209</f>
        <v>0</v>
      </c>
      <c r="N231" s="19">
        <f>Calculations!S209</f>
        <v>22.622812932952456</v>
      </c>
      <c r="O231" s="19">
        <f>Calculations!P209</f>
        <v>1.4870887951900001E-2</v>
      </c>
      <c r="P231" s="19">
        <f>Calculations!T209</f>
        <v>2.3137542145896055</v>
      </c>
      <c r="Q231" s="19">
        <f>Calculations!Q209</f>
        <v>1.5209240236999984E-3</v>
      </c>
      <c r="R231" s="19">
        <f>Calculations!U209</f>
        <v>7.0974701307323143</v>
      </c>
      <c r="S231" s="19">
        <f>Calculations!R209</f>
        <v>4.6654535565000023E-3</v>
      </c>
      <c r="T231" s="50" t="s">
        <v>62</v>
      </c>
      <c r="U231" s="49" t="s">
        <v>69</v>
      </c>
      <c r="V231" s="49" t="s">
        <v>60</v>
      </c>
    </row>
    <row r="232" spans="2:22" x14ac:dyDescent="0.2">
      <c r="B232" s="18">
        <f>Calculations!A210</f>
        <v>3313</v>
      </c>
      <c r="C232" s="18" t="str">
        <f>Calculations!B210</f>
        <v>SHLAA 2013</v>
      </c>
      <c r="D232" s="18" t="str">
        <f>Calculations!C210</f>
        <v>Housing</v>
      </c>
      <c r="E232" s="19">
        <f>Calculations!D210</f>
        <v>9.0020915812431004E-2</v>
      </c>
      <c r="F232" s="19">
        <f>Calculations!L210</f>
        <v>100</v>
      </c>
      <c r="G232" s="19">
        <f>Calculations!H210</f>
        <v>9.0020915812431004E-2</v>
      </c>
      <c r="H232" s="19">
        <f>Calculations!K210</f>
        <v>0</v>
      </c>
      <c r="I232" s="19">
        <f>Calculations!G210</f>
        <v>0</v>
      </c>
      <c r="J232" s="19">
        <f>Calculations!J210</f>
        <v>0</v>
      </c>
      <c r="K232" s="19">
        <f>Calculations!F210</f>
        <v>0</v>
      </c>
      <c r="L232" s="19">
        <f>Calculations!I210</f>
        <v>0</v>
      </c>
      <c r="M232" s="19">
        <f>Calculations!E210</f>
        <v>0</v>
      </c>
      <c r="N232" s="19">
        <f>Calculations!S210</f>
        <v>0</v>
      </c>
      <c r="O232" s="19">
        <f>Calculations!P210</f>
        <v>0</v>
      </c>
      <c r="P232" s="19">
        <f>Calculations!T210</f>
        <v>0</v>
      </c>
      <c r="Q232" s="19">
        <f>Calculations!Q210</f>
        <v>0</v>
      </c>
      <c r="R232" s="19">
        <f>Calculations!U210</f>
        <v>0</v>
      </c>
      <c r="S232" s="19">
        <f>Calculations!R210</f>
        <v>0</v>
      </c>
      <c r="T232" s="50" t="s">
        <v>62</v>
      </c>
      <c r="U232" s="51" t="s">
        <v>70</v>
      </c>
      <c r="V232" s="49" t="s">
        <v>64</v>
      </c>
    </row>
    <row r="233" spans="2:22" x14ac:dyDescent="0.2">
      <c r="B233" s="18">
        <f>Calculations!A211</f>
        <v>3344</v>
      </c>
      <c r="C233" s="18" t="str">
        <f>Calculations!B211</f>
        <v>SHLAA 2013</v>
      </c>
      <c r="D233" s="18" t="str">
        <f>Calculations!C211</f>
        <v>Housing</v>
      </c>
      <c r="E233" s="19">
        <f>Calculations!D211</f>
        <v>2.3505369999970001E-2</v>
      </c>
      <c r="F233" s="19">
        <f>Calculations!L211</f>
        <v>100</v>
      </c>
      <c r="G233" s="19">
        <f>Calculations!H211</f>
        <v>2.3505369999970001E-2</v>
      </c>
      <c r="H233" s="19">
        <f>Calculations!K211</f>
        <v>0</v>
      </c>
      <c r="I233" s="19">
        <f>Calculations!G211</f>
        <v>0</v>
      </c>
      <c r="J233" s="19">
        <f>Calculations!J211</f>
        <v>0</v>
      </c>
      <c r="K233" s="19">
        <f>Calculations!F211</f>
        <v>0</v>
      </c>
      <c r="L233" s="19">
        <f>Calculations!I211</f>
        <v>0</v>
      </c>
      <c r="M233" s="19">
        <f>Calculations!E211</f>
        <v>0</v>
      </c>
      <c r="N233" s="19">
        <f>Calculations!S211</f>
        <v>0</v>
      </c>
      <c r="O233" s="19">
        <f>Calculations!P211</f>
        <v>0</v>
      </c>
      <c r="P233" s="19">
        <f>Calculations!T211</f>
        <v>0</v>
      </c>
      <c r="Q233" s="19">
        <f>Calculations!Q211</f>
        <v>0</v>
      </c>
      <c r="R233" s="19">
        <f>Calculations!U211</f>
        <v>0</v>
      </c>
      <c r="S233" s="19">
        <f>Calculations!R211</f>
        <v>0</v>
      </c>
      <c r="T233" s="50" t="s">
        <v>62</v>
      </c>
      <c r="U233" s="51" t="s">
        <v>70</v>
      </c>
      <c r="V233" s="49" t="s">
        <v>64</v>
      </c>
    </row>
    <row r="234" spans="2:22" x14ac:dyDescent="0.2">
      <c r="B234" s="18">
        <f>Calculations!A212</f>
        <v>3345</v>
      </c>
      <c r="C234" s="18" t="str">
        <f>Calculations!B212</f>
        <v>SHLAA 2013</v>
      </c>
      <c r="D234" s="18" t="str">
        <f>Calculations!C212</f>
        <v>Housing</v>
      </c>
      <c r="E234" s="19">
        <f>Calculations!D212</f>
        <v>6.0350108099583001E-2</v>
      </c>
      <c r="F234" s="19">
        <f>Calculations!L212</f>
        <v>100</v>
      </c>
      <c r="G234" s="19">
        <f>Calculations!H212</f>
        <v>6.0350108099583001E-2</v>
      </c>
      <c r="H234" s="19">
        <f>Calculations!K212</f>
        <v>0</v>
      </c>
      <c r="I234" s="19">
        <f>Calculations!G212</f>
        <v>0</v>
      </c>
      <c r="J234" s="19">
        <f>Calculations!J212</f>
        <v>0</v>
      </c>
      <c r="K234" s="19">
        <f>Calculations!F212</f>
        <v>0</v>
      </c>
      <c r="L234" s="19">
        <f>Calculations!I212</f>
        <v>0</v>
      </c>
      <c r="M234" s="19">
        <f>Calculations!E212</f>
        <v>0</v>
      </c>
      <c r="N234" s="19">
        <f>Calculations!S212</f>
        <v>0</v>
      </c>
      <c r="O234" s="19">
        <f>Calculations!P212</f>
        <v>0</v>
      </c>
      <c r="P234" s="19">
        <f>Calculations!T212</f>
        <v>0</v>
      </c>
      <c r="Q234" s="19">
        <f>Calculations!Q212</f>
        <v>0</v>
      </c>
      <c r="R234" s="19">
        <f>Calculations!U212</f>
        <v>0</v>
      </c>
      <c r="S234" s="19">
        <f>Calculations!R212</f>
        <v>0</v>
      </c>
      <c r="T234" s="50" t="s">
        <v>62</v>
      </c>
      <c r="U234" s="51" t="s">
        <v>70</v>
      </c>
      <c r="V234" s="49" t="s">
        <v>64</v>
      </c>
    </row>
    <row r="235" spans="2:22" x14ac:dyDescent="0.2">
      <c r="B235" s="18">
        <f>Calculations!A213</f>
        <v>3353</v>
      </c>
      <c r="C235" s="18" t="str">
        <f>Calculations!B213</f>
        <v>SHLAA 2013</v>
      </c>
      <c r="D235" s="18" t="str">
        <f>Calculations!C213</f>
        <v>Housing</v>
      </c>
      <c r="E235" s="19">
        <f>Calculations!D213</f>
        <v>0.10605724476464599</v>
      </c>
      <c r="F235" s="19">
        <f>Calculations!L213</f>
        <v>100</v>
      </c>
      <c r="G235" s="19">
        <f>Calculations!H213</f>
        <v>0.10605724476464599</v>
      </c>
      <c r="H235" s="19">
        <f>Calculations!K213</f>
        <v>0</v>
      </c>
      <c r="I235" s="19">
        <f>Calculations!G213</f>
        <v>0</v>
      </c>
      <c r="J235" s="19">
        <f>Calculations!J213</f>
        <v>0</v>
      </c>
      <c r="K235" s="19">
        <f>Calculations!F213</f>
        <v>0</v>
      </c>
      <c r="L235" s="19">
        <f>Calculations!I213</f>
        <v>0</v>
      </c>
      <c r="M235" s="19">
        <f>Calculations!E213</f>
        <v>0</v>
      </c>
      <c r="N235" s="19">
        <f>Calculations!S213</f>
        <v>0</v>
      </c>
      <c r="O235" s="19">
        <f>Calculations!P213</f>
        <v>0</v>
      </c>
      <c r="P235" s="19">
        <f>Calculations!T213</f>
        <v>0</v>
      </c>
      <c r="Q235" s="19">
        <f>Calculations!Q213</f>
        <v>0</v>
      </c>
      <c r="R235" s="19">
        <f>Calculations!U213</f>
        <v>0</v>
      </c>
      <c r="S235" s="19">
        <f>Calculations!R213</f>
        <v>0</v>
      </c>
      <c r="T235" s="50" t="s">
        <v>62</v>
      </c>
      <c r="U235" s="51" t="s">
        <v>70</v>
      </c>
      <c r="V235" s="49" t="s">
        <v>64</v>
      </c>
    </row>
    <row r="236" spans="2:22" x14ac:dyDescent="0.2">
      <c r="B236" s="18">
        <f>Calculations!A214</f>
        <v>3362</v>
      </c>
      <c r="C236" s="18" t="str">
        <f>Calculations!B214</f>
        <v>SHLAA 2013</v>
      </c>
      <c r="D236" s="18" t="str">
        <f>Calculations!C214</f>
        <v>Housing</v>
      </c>
      <c r="E236" s="19">
        <f>Calculations!D214</f>
        <v>0.59281654412387297</v>
      </c>
      <c r="F236" s="19">
        <f>Calculations!L214</f>
        <v>100</v>
      </c>
      <c r="G236" s="19">
        <f>Calculations!H214</f>
        <v>0.59281654412387297</v>
      </c>
      <c r="H236" s="19">
        <f>Calculations!K214</f>
        <v>0</v>
      </c>
      <c r="I236" s="19">
        <f>Calculations!G214</f>
        <v>0</v>
      </c>
      <c r="J236" s="19">
        <f>Calculations!J214</f>
        <v>0</v>
      </c>
      <c r="K236" s="19">
        <f>Calculations!F214</f>
        <v>0</v>
      </c>
      <c r="L236" s="19">
        <f>Calculations!I214</f>
        <v>0</v>
      </c>
      <c r="M236" s="19">
        <f>Calculations!E214</f>
        <v>0</v>
      </c>
      <c r="N236" s="19">
        <f>Calculations!S214</f>
        <v>0</v>
      </c>
      <c r="O236" s="19">
        <f>Calculations!P214</f>
        <v>0</v>
      </c>
      <c r="P236" s="19">
        <f>Calculations!T214</f>
        <v>0</v>
      </c>
      <c r="Q236" s="19">
        <f>Calculations!Q214</f>
        <v>0</v>
      </c>
      <c r="R236" s="19">
        <f>Calculations!U214</f>
        <v>2.4880591421412772</v>
      </c>
      <c r="S236" s="19">
        <f>Calculations!R214</f>
        <v>1.47496262222E-2</v>
      </c>
      <c r="T236" s="50" t="s">
        <v>62</v>
      </c>
      <c r="U236" s="49" t="s">
        <v>69</v>
      </c>
      <c r="V236" s="49" t="s">
        <v>60</v>
      </c>
    </row>
    <row r="237" spans="2:22" x14ac:dyDescent="0.2">
      <c r="B237" s="18">
        <f>Calculations!A215</f>
        <v>3371</v>
      </c>
      <c r="C237" s="18" t="str">
        <f>Calculations!B215</f>
        <v>SHLAA 2013</v>
      </c>
      <c r="D237" s="18" t="str">
        <f>Calculations!C215</f>
        <v>Housing</v>
      </c>
      <c r="E237" s="19">
        <f>Calculations!D215</f>
        <v>2.9493584869703E-2</v>
      </c>
      <c r="F237" s="19">
        <f>Calculations!L215</f>
        <v>100</v>
      </c>
      <c r="G237" s="19">
        <f>Calculations!H215</f>
        <v>2.9493584869703E-2</v>
      </c>
      <c r="H237" s="19">
        <f>Calculations!K215</f>
        <v>0</v>
      </c>
      <c r="I237" s="19">
        <f>Calculations!G215</f>
        <v>0</v>
      </c>
      <c r="J237" s="19">
        <f>Calculations!J215</f>
        <v>0</v>
      </c>
      <c r="K237" s="19">
        <f>Calculations!F215</f>
        <v>0</v>
      </c>
      <c r="L237" s="19">
        <f>Calculations!I215</f>
        <v>0</v>
      </c>
      <c r="M237" s="19">
        <f>Calculations!E215</f>
        <v>0</v>
      </c>
      <c r="N237" s="19">
        <f>Calculations!S215</f>
        <v>0</v>
      </c>
      <c r="O237" s="19">
        <f>Calculations!P215</f>
        <v>0</v>
      </c>
      <c r="P237" s="19">
        <f>Calculations!T215</f>
        <v>0</v>
      </c>
      <c r="Q237" s="19">
        <f>Calculations!Q215</f>
        <v>0</v>
      </c>
      <c r="R237" s="19">
        <f>Calculations!U215</f>
        <v>0</v>
      </c>
      <c r="S237" s="19">
        <f>Calculations!R215</f>
        <v>0</v>
      </c>
      <c r="T237" s="50" t="s">
        <v>62</v>
      </c>
      <c r="U237" s="51" t="s">
        <v>70</v>
      </c>
      <c r="V237" s="49" t="s">
        <v>64</v>
      </c>
    </row>
    <row r="238" spans="2:22" x14ac:dyDescent="0.2">
      <c r="B238" s="18">
        <f>Calculations!A216</f>
        <v>3372</v>
      </c>
      <c r="C238" s="18" t="str">
        <f>Calculations!B216</f>
        <v>SHLAA 2013</v>
      </c>
      <c r="D238" s="18" t="str">
        <f>Calculations!C216</f>
        <v>Housing</v>
      </c>
      <c r="E238" s="19">
        <f>Calculations!D216</f>
        <v>9.9734463756660993E-2</v>
      </c>
      <c r="F238" s="19">
        <f>Calculations!L216</f>
        <v>100</v>
      </c>
      <c r="G238" s="19">
        <f>Calculations!H216</f>
        <v>9.9734463756660993E-2</v>
      </c>
      <c r="H238" s="19">
        <f>Calculations!K216</f>
        <v>0</v>
      </c>
      <c r="I238" s="19">
        <f>Calculations!G216</f>
        <v>0</v>
      </c>
      <c r="J238" s="19">
        <f>Calculations!J216</f>
        <v>0</v>
      </c>
      <c r="K238" s="19">
        <f>Calculations!F216</f>
        <v>0</v>
      </c>
      <c r="L238" s="19">
        <f>Calculations!I216</f>
        <v>0</v>
      </c>
      <c r="M238" s="19">
        <f>Calculations!E216</f>
        <v>0</v>
      </c>
      <c r="N238" s="19">
        <f>Calculations!S216</f>
        <v>0</v>
      </c>
      <c r="O238" s="19">
        <f>Calculations!P216</f>
        <v>0</v>
      </c>
      <c r="P238" s="19">
        <f>Calculations!T216</f>
        <v>0</v>
      </c>
      <c r="Q238" s="19">
        <f>Calculations!Q216</f>
        <v>0</v>
      </c>
      <c r="R238" s="19">
        <f>Calculations!U216</f>
        <v>0</v>
      </c>
      <c r="S238" s="19">
        <f>Calculations!R216</f>
        <v>0</v>
      </c>
      <c r="T238" s="50" t="s">
        <v>62</v>
      </c>
      <c r="U238" s="51" t="s">
        <v>70</v>
      </c>
      <c r="V238" s="49" t="s">
        <v>64</v>
      </c>
    </row>
    <row r="239" spans="2:22" x14ac:dyDescent="0.2">
      <c r="B239" s="18">
        <f>Calculations!A217</f>
        <v>3373</v>
      </c>
      <c r="C239" s="18" t="str">
        <f>Calculations!B217</f>
        <v>SHLAA 2013</v>
      </c>
      <c r="D239" s="18" t="str">
        <f>Calculations!C217</f>
        <v>Housing</v>
      </c>
      <c r="E239" s="19">
        <f>Calculations!D217</f>
        <v>0.182664675738829</v>
      </c>
      <c r="F239" s="19">
        <f>Calculations!L217</f>
        <v>100</v>
      </c>
      <c r="G239" s="19">
        <f>Calculations!H217</f>
        <v>0.182664675738829</v>
      </c>
      <c r="H239" s="19">
        <f>Calculations!K217</f>
        <v>0</v>
      </c>
      <c r="I239" s="19">
        <f>Calculations!G217</f>
        <v>0</v>
      </c>
      <c r="J239" s="19">
        <f>Calculations!J217</f>
        <v>0</v>
      </c>
      <c r="K239" s="19">
        <f>Calculations!F217</f>
        <v>0</v>
      </c>
      <c r="L239" s="19">
        <f>Calculations!I217</f>
        <v>0</v>
      </c>
      <c r="M239" s="19">
        <f>Calculations!E217</f>
        <v>0</v>
      </c>
      <c r="N239" s="19">
        <f>Calculations!S217</f>
        <v>0</v>
      </c>
      <c r="O239" s="19">
        <f>Calculations!P217</f>
        <v>0</v>
      </c>
      <c r="P239" s="19">
        <f>Calculations!T217</f>
        <v>0</v>
      </c>
      <c r="Q239" s="19">
        <f>Calculations!Q217</f>
        <v>0</v>
      </c>
      <c r="R239" s="19">
        <f>Calculations!U217</f>
        <v>7.1467286306987912E-2</v>
      </c>
      <c r="S239" s="19">
        <f>Calculations!R217</f>
        <v>1.30545486792E-4</v>
      </c>
      <c r="T239" s="50" t="s">
        <v>62</v>
      </c>
      <c r="U239" s="49" t="s">
        <v>69</v>
      </c>
      <c r="V239" s="49" t="s">
        <v>60</v>
      </c>
    </row>
    <row r="240" spans="2:22" x14ac:dyDescent="0.2">
      <c r="B240" s="18">
        <f>Calculations!A218</f>
        <v>3374</v>
      </c>
      <c r="C240" s="18" t="str">
        <f>Calculations!B218</f>
        <v>ELR 2014</v>
      </c>
      <c r="D240" s="18" t="str">
        <f>Calculations!C218</f>
        <v>Employment</v>
      </c>
      <c r="E240" s="19">
        <f>Calculations!D218</f>
        <v>0.18722866956800299</v>
      </c>
      <c r="F240" s="19">
        <f>Calculations!L218</f>
        <v>100</v>
      </c>
      <c r="G240" s="19">
        <f>Calculations!H218</f>
        <v>0.18722866956800299</v>
      </c>
      <c r="H240" s="19">
        <f>Calculations!K218</f>
        <v>0</v>
      </c>
      <c r="I240" s="19">
        <f>Calculations!G218</f>
        <v>0</v>
      </c>
      <c r="J240" s="19">
        <f>Calculations!J218</f>
        <v>0</v>
      </c>
      <c r="K240" s="19">
        <f>Calculations!F218</f>
        <v>0</v>
      </c>
      <c r="L240" s="19">
        <f>Calculations!I218</f>
        <v>0</v>
      </c>
      <c r="M240" s="19">
        <f>Calculations!E218</f>
        <v>0</v>
      </c>
      <c r="N240" s="19">
        <f>Calculations!S218</f>
        <v>0</v>
      </c>
      <c r="O240" s="19">
        <f>Calculations!P218</f>
        <v>0</v>
      </c>
      <c r="P240" s="19">
        <f>Calculations!T218</f>
        <v>0</v>
      </c>
      <c r="Q240" s="19">
        <f>Calculations!Q218</f>
        <v>0</v>
      </c>
      <c r="R240" s="19">
        <f>Calculations!U218</f>
        <v>0</v>
      </c>
      <c r="S240" s="19">
        <f>Calculations!R218</f>
        <v>0</v>
      </c>
      <c r="T240" s="50" t="s">
        <v>63</v>
      </c>
      <c r="U240" s="51" t="s">
        <v>70</v>
      </c>
      <c r="V240" s="49" t="s">
        <v>64</v>
      </c>
    </row>
    <row r="241" spans="2:22" x14ac:dyDescent="0.2">
      <c r="B241" s="18">
        <f>Calculations!A219</f>
        <v>3376</v>
      </c>
      <c r="C241" s="18" t="str">
        <f>Calculations!B219</f>
        <v>SHLAA 2013</v>
      </c>
      <c r="D241" s="18" t="str">
        <f>Calculations!C219</f>
        <v>Housing</v>
      </c>
      <c r="E241" s="19">
        <f>Calculations!D219</f>
        <v>5.0598510114860003E-2</v>
      </c>
      <c r="F241" s="19">
        <f>Calculations!L219</f>
        <v>100</v>
      </c>
      <c r="G241" s="19">
        <f>Calculations!H219</f>
        <v>5.0598510114860003E-2</v>
      </c>
      <c r="H241" s="19">
        <f>Calculations!K219</f>
        <v>0</v>
      </c>
      <c r="I241" s="19">
        <f>Calculations!G219</f>
        <v>0</v>
      </c>
      <c r="J241" s="19">
        <f>Calculations!J219</f>
        <v>0</v>
      </c>
      <c r="K241" s="19">
        <f>Calculations!F219</f>
        <v>0</v>
      </c>
      <c r="L241" s="19">
        <f>Calculations!I219</f>
        <v>0</v>
      </c>
      <c r="M241" s="19">
        <f>Calculations!E219</f>
        <v>0</v>
      </c>
      <c r="N241" s="19">
        <f>Calculations!S219</f>
        <v>0</v>
      </c>
      <c r="O241" s="19">
        <f>Calculations!P219</f>
        <v>0</v>
      </c>
      <c r="P241" s="19">
        <f>Calculations!T219</f>
        <v>0</v>
      </c>
      <c r="Q241" s="19">
        <f>Calculations!Q219</f>
        <v>0</v>
      </c>
      <c r="R241" s="19">
        <f>Calculations!U219</f>
        <v>0</v>
      </c>
      <c r="S241" s="19">
        <f>Calculations!R219</f>
        <v>0</v>
      </c>
      <c r="T241" s="50" t="s">
        <v>62</v>
      </c>
      <c r="U241" s="51" t="s">
        <v>70</v>
      </c>
      <c r="V241" s="49" t="s">
        <v>64</v>
      </c>
    </row>
    <row r="242" spans="2:22" x14ac:dyDescent="0.2">
      <c r="B242" s="18">
        <f>Calculations!A220</f>
        <v>3386</v>
      </c>
      <c r="C242" s="18" t="str">
        <f>Calculations!B220</f>
        <v>SHLAA 2013</v>
      </c>
      <c r="D242" s="18" t="str">
        <f>Calculations!C220</f>
        <v>Housing</v>
      </c>
      <c r="E242" s="19">
        <f>Calculations!D220</f>
        <v>1.18442829436299</v>
      </c>
      <c r="F242" s="19">
        <f>Calculations!L220</f>
        <v>100</v>
      </c>
      <c r="G242" s="19">
        <f>Calculations!H220</f>
        <v>1.18442829436299</v>
      </c>
      <c r="H242" s="19">
        <f>Calculations!K220</f>
        <v>0</v>
      </c>
      <c r="I242" s="19">
        <f>Calculations!G220</f>
        <v>0</v>
      </c>
      <c r="J242" s="19">
        <f>Calculations!J220</f>
        <v>0</v>
      </c>
      <c r="K242" s="19">
        <f>Calculations!F220</f>
        <v>0</v>
      </c>
      <c r="L242" s="19">
        <f>Calculations!I220</f>
        <v>0</v>
      </c>
      <c r="M242" s="19">
        <f>Calculations!E220</f>
        <v>0</v>
      </c>
      <c r="N242" s="19">
        <f>Calculations!S220</f>
        <v>0.27705927383344847</v>
      </c>
      <c r="O242" s="19">
        <f>Calculations!P220</f>
        <v>3.2815684314399999E-3</v>
      </c>
      <c r="P242" s="19">
        <f>Calculations!T220</f>
        <v>9.9731638876062206E-2</v>
      </c>
      <c r="Q242" s="19">
        <f>Calculations!Q220</f>
        <v>1.1812497492800001E-3</v>
      </c>
      <c r="R242" s="19">
        <f>Calculations!U220</f>
        <v>2.0418730352340098</v>
      </c>
      <c r="S242" s="19">
        <f>Calculations!R220</f>
        <v>2.4184521964279997E-2</v>
      </c>
      <c r="T242" s="50" t="s">
        <v>62</v>
      </c>
      <c r="U242" s="49" t="s">
        <v>69</v>
      </c>
      <c r="V242" s="49" t="s">
        <v>60</v>
      </c>
    </row>
    <row r="243" spans="2:22" x14ac:dyDescent="0.2">
      <c r="B243" s="18">
        <f>Calculations!A221</f>
        <v>3388</v>
      </c>
      <c r="C243" s="18" t="str">
        <f>Calculations!B221</f>
        <v>SHLAA 2013</v>
      </c>
      <c r="D243" s="18" t="str">
        <f>Calculations!C221</f>
        <v>Housing</v>
      </c>
      <c r="E243" s="19">
        <f>Calculations!D221</f>
        <v>0.41643998498628798</v>
      </c>
      <c r="F243" s="19">
        <f>Calculations!L221</f>
        <v>100</v>
      </c>
      <c r="G243" s="19">
        <f>Calculations!H221</f>
        <v>0.41643998498628798</v>
      </c>
      <c r="H243" s="19">
        <f>Calculations!K221</f>
        <v>0</v>
      </c>
      <c r="I243" s="19">
        <f>Calculations!G221</f>
        <v>0</v>
      </c>
      <c r="J243" s="19">
        <f>Calculations!J221</f>
        <v>0</v>
      </c>
      <c r="K243" s="19">
        <f>Calculations!F221</f>
        <v>0</v>
      </c>
      <c r="L243" s="19">
        <f>Calculations!I221</f>
        <v>0</v>
      </c>
      <c r="M243" s="19">
        <f>Calculations!E221</f>
        <v>0</v>
      </c>
      <c r="N243" s="19">
        <f>Calculations!S221</f>
        <v>0</v>
      </c>
      <c r="O243" s="19">
        <f>Calculations!P221</f>
        <v>0</v>
      </c>
      <c r="P243" s="19">
        <f>Calculations!T221</f>
        <v>0</v>
      </c>
      <c r="Q243" s="19">
        <f>Calculations!Q221</f>
        <v>0</v>
      </c>
      <c r="R243" s="19">
        <f>Calculations!U221</f>
        <v>6.7380809514782607</v>
      </c>
      <c r="S243" s="19">
        <f>Calculations!R221</f>
        <v>2.80600633027E-2</v>
      </c>
      <c r="T243" s="50" t="s">
        <v>62</v>
      </c>
      <c r="U243" s="49" t="s">
        <v>69</v>
      </c>
      <c r="V243" s="49" t="s">
        <v>60</v>
      </c>
    </row>
    <row r="244" spans="2:22" x14ac:dyDescent="0.2">
      <c r="B244" s="18">
        <f>Calculations!A222</f>
        <v>3389</v>
      </c>
      <c r="C244" s="18" t="str">
        <f>Calculations!B222</f>
        <v>SHLAA 2013</v>
      </c>
      <c r="D244" s="18" t="str">
        <f>Calculations!C222</f>
        <v>Housing</v>
      </c>
      <c r="E244" s="19">
        <f>Calculations!D222</f>
        <v>0.58608045749710602</v>
      </c>
      <c r="F244" s="19">
        <f>Calculations!L222</f>
        <v>100</v>
      </c>
      <c r="G244" s="19">
        <f>Calculations!H222</f>
        <v>0.58608045749710602</v>
      </c>
      <c r="H244" s="19">
        <f>Calculations!K222</f>
        <v>0</v>
      </c>
      <c r="I244" s="19">
        <f>Calculations!G222</f>
        <v>0</v>
      </c>
      <c r="J244" s="19">
        <f>Calculations!J222</f>
        <v>0</v>
      </c>
      <c r="K244" s="19">
        <f>Calculations!F222</f>
        <v>0</v>
      </c>
      <c r="L244" s="19">
        <f>Calculations!I222</f>
        <v>0</v>
      </c>
      <c r="M244" s="19">
        <f>Calculations!E222</f>
        <v>0</v>
      </c>
      <c r="N244" s="19">
        <f>Calculations!S222</f>
        <v>0</v>
      </c>
      <c r="O244" s="19">
        <f>Calculations!P222</f>
        <v>0</v>
      </c>
      <c r="P244" s="19">
        <f>Calculations!T222</f>
        <v>0</v>
      </c>
      <c r="Q244" s="19">
        <f>Calculations!Q222</f>
        <v>0</v>
      </c>
      <c r="R244" s="19">
        <f>Calculations!U222</f>
        <v>2.0802947564516265</v>
      </c>
      <c r="S244" s="19">
        <f>Calculations!R222</f>
        <v>1.2192201025900001E-2</v>
      </c>
      <c r="T244" s="50" t="s">
        <v>62</v>
      </c>
      <c r="U244" s="49" t="s">
        <v>69</v>
      </c>
      <c r="V244" s="49" t="s">
        <v>60</v>
      </c>
    </row>
    <row r="245" spans="2:22" x14ac:dyDescent="0.2">
      <c r="B245" s="18">
        <f>Calculations!A223</f>
        <v>3391</v>
      </c>
      <c r="C245" s="18" t="str">
        <f>Calculations!B223</f>
        <v>ELR 2014, SHLAA 2013</v>
      </c>
      <c r="D245" s="18" t="str">
        <f>Calculations!C223</f>
        <v>Housing</v>
      </c>
      <c r="E245" s="19">
        <f>Calculations!D223</f>
        <v>0.16723519939787401</v>
      </c>
      <c r="F245" s="19">
        <f>Calculations!L223</f>
        <v>100</v>
      </c>
      <c r="G245" s="19">
        <f>Calculations!H223</f>
        <v>0.16723519939787401</v>
      </c>
      <c r="H245" s="19">
        <f>Calculations!K223</f>
        <v>0</v>
      </c>
      <c r="I245" s="19">
        <f>Calculations!G223</f>
        <v>0</v>
      </c>
      <c r="J245" s="19">
        <f>Calculations!J223</f>
        <v>0</v>
      </c>
      <c r="K245" s="19">
        <f>Calculations!F223</f>
        <v>0</v>
      </c>
      <c r="L245" s="19">
        <f>Calculations!I223</f>
        <v>0</v>
      </c>
      <c r="M245" s="19">
        <f>Calculations!E223</f>
        <v>0</v>
      </c>
      <c r="N245" s="19">
        <f>Calculations!S223</f>
        <v>0</v>
      </c>
      <c r="O245" s="19">
        <f>Calculations!P223</f>
        <v>0</v>
      </c>
      <c r="P245" s="19">
        <f>Calculations!T223</f>
        <v>0</v>
      </c>
      <c r="Q245" s="19">
        <f>Calculations!Q223</f>
        <v>0</v>
      </c>
      <c r="R245" s="19">
        <f>Calculations!U223</f>
        <v>0</v>
      </c>
      <c r="S245" s="19">
        <f>Calculations!R223</f>
        <v>0</v>
      </c>
      <c r="T245" s="50" t="s">
        <v>62</v>
      </c>
      <c r="U245" s="51" t="s">
        <v>70</v>
      </c>
      <c r="V245" s="49" t="s">
        <v>64</v>
      </c>
    </row>
    <row r="246" spans="2:22" x14ac:dyDescent="0.2">
      <c r="B246" s="18">
        <f>Calculations!A224</f>
        <v>3392</v>
      </c>
      <c r="C246" s="18" t="str">
        <f>Calculations!B224</f>
        <v>SHLAA 2013</v>
      </c>
      <c r="D246" s="18" t="str">
        <f>Calculations!C224</f>
        <v>Housing</v>
      </c>
      <c r="E246" s="19">
        <f>Calculations!D224</f>
        <v>5.5146539983502003E-2</v>
      </c>
      <c r="F246" s="19">
        <f>Calculations!L224</f>
        <v>100</v>
      </c>
      <c r="G246" s="19">
        <f>Calculations!H224</f>
        <v>5.5146539983502003E-2</v>
      </c>
      <c r="H246" s="19">
        <f>Calculations!K224</f>
        <v>0</v>
      </c>
      <c r="I246" s="19">
        <f>Calculations!G224</f>
        <v>0</v>
      </c>
      <c r="J246" s="19">
        <f>Calculations!J224</f>
        <v>0</v>
      </c>
      <c r="K246" s="19">
        <f>Calculations!F224</f>
        <v>0</v>
      </c>
      <c r="L246" s="19">
        <f>Calculations!I224</f>
        <v>0</v>
      </c>
      <c r="M246" s="19">
        <f>Calculations!E224</f>
        <v>0</v>
      </c>
      <c r="N246" s="19">
        <f>Calculations!S224</f>
        <v>0</v>
      </c>
      <c r="O246" s="19">
        <f>Calculations!P224</f>
        <v>0</v>
      </c>
      <c r="P246" s="19">
        <f>Calculations!T224</f>
        <v>0</v>
      </c>
      <c r="Q246" s="19">
        <f>Calculations!Q224</f>
        <v>0</v>
      </c>
      <c r="R246" s="19">
        <f>Calculations!U224</f>
        <v>3.8523383455708355</v>
      </c>
      <c r="S246" s="19">
        <f>Calculations!R224</f>
        <v>2.1244313060400002E-3</v>
      </c>
      <c r="T246" s="50" t="s">
        <v>62</v>
      </c>
      <c r="U246" s="49" t="s">
        <v>69</v>
      </c>
      <c r="V246" s="49" t="s">
        <v>60</v>
      </c>
    </row>
    <row r="247" spans="2:22" x14ac:dyDescent="0.2">
      <c r="B247" s="18">
        <f>Calculations!A225</f>
        <v>3393</v>
      </c>
      <c r="C247" s="18" t="str">
        <f>Calculations!B225</f>
        <v>ELR 2014</v>
      </c>
      <c r="D247" s="18" t="str">
        <f>Calculations!C225</f>
        <v>Employment</v>
      </c>
      <c r="E247" s="19">
        <f>Calculations!D225</f>
        <v>1.4290742540027701</v>
      </c>
      <c r="F247" s="19">
        <f>Calculations!L225</f>
        <v>100</v>
      </c>
      <c r="G247" s="19">
        <f>Calculations!H225</f>
        <v>1.4290742540027701</v>
      </c>
      <c r="H247" s="19">
        <f>Calculations!K225</f>
        <v>0</v>
      </c>
      <c r="I247" s="19">
        <f>Calculations!G225</f>
        <v>0</v>
      </c>
      <c r="J247" s="19">
        <f>Calculations!J225</f>
        <v>0</v>
      </c>
      <c r="K247" s="19">
        <f>Calculations!F225</f>
        <v>0</v>
      </c>
      <c r="L247" s="19">
        <f>Calculations!I225</f>
        <v>0</v>
      </c>
      <c r="M247" s="19">
        <f>Calculations!E225</f>
        <v>0</v>
      </c>
      <c r="N247" s="19">
        <f>Calculations!S225</f>
        <v>0</v>
      </c>
      <c r="O247" s="19">
        <f>Calculations!P225</f>
        <v>0</v>
      </c>
      <c r="P247" s="19">
        <f>Calculations!T225</f>
        <v>0.15817793380284481</v>
      </c>
      <c r="Q247" s="19">
        <f>Calculations!Q225</f>
        <v>2.2604801274899999E-3</v>
      </c>
      <c r="R247" s="19">
        <f>Calculations!U225</f>
        <v>4.5419727654392537</v>
      </c>
      <c r="S247" s="19">
        <f>Calculations!R225</f>
        <v>6.4908163414709993E-2</v>
      </c>
      <c r="T247" s="50" t="s">
        <v>63</v>
      </c>
      <c r="U247" s="49" t="s">
        <v>69</v>
      </c>
      <c r="V247" s="49" t="s">
        <v>60</v>
      </c>
    </row>
    <row r="248" spans="2:22" x14ac:dyDescent="0.2">
      <c r="B248" s="18">
        <f>Calculations!A226</f>
        <v>3394</v>
      </c>
      <c r="C248" s="18" t="str">
        <f>Calculations!B226</f>
        <v>ELR 2014</v>
      </c>
      <c r="D248" s="18" t="str">
        <f>Calculations!C226</f>
        <v>Employment</v>
      </c>
      <c r="E248" s="19">
        <f>Calculations!D226</f>
        <v>0.75433800739600998</v>
      </c>
      <c r="F248" s="19">
        <f>Calculations!L226</f>
        <v>100</v>
      </c>
      <c r="G248" s="19">
        <f>Calculations!H226</f>
        <v>0.75433800739600998</v>
      </c>
      <c r="H248" s="19">
        <f>Calculations!K226</f>
        <v>0</v>
      </c>
      <c r="I248" s="19">
        <f>Calculations!G226</f>
        <v>0</v>
      </c>
      <c r="J248" s="19">
        <f>Calculations!J226</f>
        <v>0</v>
      </c>
      <c r="K248" s="19">
        <f>Calculations!F226</f>
        <v>0</v>
      </c>
      <c r="L248" s="19">
        <f>Calculations!I226</f>
        <v>0</v>
      </c>
      <c r="M248" s="19">
        <f>Calculations!E226</f>
        <v>0</v>
      </c>
      <c r="N248" s="19">
        <f>Calculations!S226</f>
        <v>0</v>
      </c>
      <c r="O248" s="19">
        <f>Calculations!P226</f>
        <v>0</v>
      </c>
      <c r="P248" s="19">
        <f>Calculations!T226</f>
        <v>1.2094427028135262E-3</v>
      </c>
      <c r="Q248" s="19">
        <f>Calculations!Q226</f>
        <v>9.1232859849999998E-6</v>
      </c>
      <c r="R248" s="19">
        <f>Calculations!U226</f>
        <v>1.6505056287955053</v>
      </c>
      <c r="S248" s="19">
        <f>Calculations!R226</f>
        <v>1.2450391272215E-2</v>
      </c>
      <c r="T248" s="50" t="s">
        <v>63</v>
      </c>
      <c r="U248" s="49" t="s">
        <v>69</v>
      </c>
      <c r="V248" s="49" t="s">
        <v>60</v>
      </c>
    </row>
    <row r="249" spans="2:22" x14ac:dyDescent="0.2">
      <c r="B249" s="18">
        <f>Calculations!A227</f>
        <v>3396</v>
      </c>
      <c r="C249" s="18" t="str">
        <f>Calculations!B227</f>
        <v>PP</v>
      </c>
      <c r="D249" s="18" t="str">
        <f>Calculations!C227</f>
        <v>Mixed Use</v>
      </c>
      <c r="E249" s="19">
        <f>Calculations!D227</f>
        <v>0.38425195642705301</v>
      </c>
      <c r="F249" s="19">
        <f>Calculations!L227</f>
        <v>100</v>
      </c>
      <c r="G249" s="19">
        <f>Calculations!H227</f>
        <v>0.38425195642705301</v>
      </c>
      <c r="H249" s="19">
        <f>Calculations!K227</f>
        <v>0</v>
      </c>
      <c r="I249" s="19">
        <f>Calculations!G227</f>
        <v>0</v>
      </c>
      <c r="J249" s="19">
        <f>Calculations!J227</f>
        <v>0</v>
      </c>
      <c r="K249" s="19">
        <f>Calculations!F227</f>
        <v>0</v>
      </c>
      <c r="L249" s="19">
        <f>Calculations!I227</f>
        <v>0</v>
      </c>
      <c r="M249" s="19">
        <f>Calculations!E227</f>
        <v>0</v>
      </c>
      <c r="N249" s="19">
        <f>Calculations!S227</f>
        <v>6.5030945880021322</v>
      </c>
      <c r="O249" s="19">
        <f>Calculations!P227</f>
        <v>2.4988268182699998E-2</v>
      </c>
      <c r="P249" s="19">
        <f>Calculations!T227</f>
        <v>3.7012876980367393</v>
      </c>
      <c r="Q249" s="19">
        <f>Calculations!Q227</f>
        <v>1.4222270392700003E-2</v>
      </c>
      <c r="R249" s="19">
        <f>Calculations!U227</f>
        <v>19.804545523516889</v>
      </c>
      <c r="S249" s="19">
        <f>Calculations!R227</f>
        <v>7.6099353635599998E-2</v>
      </c>
      <c r="T249" s="50" t="s">
        <v>62</v>
      </c>
      <c r="U249" s="49" t="s">
        <v>69</v>
      </c>
      <c r="V249" s="49" t="s">
        <v>60</v>
      </c>
    </row>
    <row r="250" spans="2:22" x14ac:dyDescent="0.2">
      <c r="B250" s="18">
        <f>Calculations!A228</f>
        <v>3397</v>
      </c>
      <c r="C250" s="18" t="str">
        <f>Calculations!B228</f>
        <v>SHLAA 2013</v>
      </c>
      <c r="D250" s="18" t="str">
        <f>Calculations!C228</f>
        <v>Housing</v>
      </c>
      <c r="E250" s="19">
        <f>Calculations!D228</f>
        <v>4.8897964822304099</v>
      </c>
      <c r="F250" s="19">
        <f>Calculations!L228</f>
        <v>100</v>
      </c>
      <c r="G250" s="19">
        <f>Calculations!H228</f>
        <v>4.8897964822304099</v>
      </c>
      <c r="H250" s="19">
        <f>Calculations!K228</f>
        <v>0</v>
      </c>
      <c r="I250" s="19">
        <f>Calculations!G228</f>
        <v>0</v>
      </c>
      <c r="J250" s="19">
        <f>Calculations!J228</f>
        <v>0</v>
      </c>
      <c r="K250" s="19">
        <f>Calculations!F228</f>
        <v>0</v>
      </c>
      <c r="L250" s="19">
        <f>Calculations!I228</f>
        <v>0</v>
      </c>
      <c r="M250" s="19">
        <f>Calculations!E228</f>
        <v>0</v>
      </c>
      <c r="N250" s="19">
        <f>Calculations!S228</f>
        <v>4.0224187516344975E-3</v>
      </c>
      <c r="O250" s="19">
        <f>Calculations!P228</f>
        <v>1.9668809061800001E-4</v>
      </c>
      <c r="P250" s="19">
        <f>Calculations!T228</f>
        <v>3.8420637221184765E-2</v>
      </c>
      <c r="Q250" s="19">
        <f>Calculations!Q228</f>
        <v>1.8786909672920001E-3</v>
      </c>
      <c r="R250" s="19">
        <f>Calculations!U228</f>
        <v>4.2458364979924568</v>
      </c>
      <c r="S250" s="19">
        <f>Calculations!R228</f>
        <v>0.20761276372008999</v>
      </c>
      <c r="T250" s="50" t="s">
        <v>62</v>
      </c>
      <c r="U250" s="49" t="s">
        <v>69</v>
      </c>
      <c r="V250" s="49" t="s">
        <v>60</v>
      </c>
    </row>
    <row r="251" spans="2:22" x14ac:dyDescent="0.2">
      <c r="B251" s="18">
        <f>Calculations!A229</f>
        <v>3399</v>
      </c>
      <c r="C251" s="18" t="str">
        <f>Calculations!B229</f>
        <v>SHLAA 2013</v>
      </c>
      <c r="D251" s="18" t="str">
        <f>Calculations!C229</f>
        <v>Housing</v>
      </c>
      <c r="E251" s="19">
        <f>Calculations!D229</f>
        <v>0.35643836863696199</v>
      </c>
      <c r="F251" s="19">
        <f>Calculations!L229</f>
        <v>100</v>
      </c>
      <c r="G251" s="19">
        <f>Calculations!H229</f>
        <v>0.35643836863696199</v>
      </c>
      <c r="H251" s="19">
        <f>Calculations!K229</f>
        <v>0</v>
      </c>
      <c r="I251" s="19">
        <f>Calculations!G229</f>
        <v>0</v>
      </c>
      <c r="J251" s="19">
        <f>Calculations!J229</f>
        <v>0</v>
      </c>
      <c r="K251" s="19">
        <f>Calculations!F229</f>
        <v>0</v>
      </c>
      <c r="L251" s="19">
        <f>Calculations!I229</f>
        <v>0</v>
      </c>
      <c r="M251" s="19">
        <f>Calculations!E229</f>
        <v>0</v>
      </c>
      <c r="N251" s="19">
        <f>Calculations!S229</f>
        <v>0</v>
      </c>
      <c r="O251" s="19">
        <f>Calculations!P229</f>
        <v>0</v>
      </c>
      <c r="P251" s="19">
        <f>Calculations!T229</f>
        <v>0</v>
      </c>
      <c r="Q251" s="19">
        <f>Calculations!Q229</f>
        <v>0</v>
      </c>
      <c r="R251" s="19">
        <f>Calculations!U229</f>
        <v>31.436333677120444</v>
      </c>
      <c r="S251" s="19">
        <f>Calculations!R229</f>
        <v>0.112051154918</v>
      </c>
      <c r="T251" s="50" t="s">
        <v>62</v>
      </c>
      <c r="U251" s="49" t="s">
        <v>69</v>
      </c>
      <c r="V251" s="49" t="s">
        <v>60</v>
      </c>
    </row>
    <row r="252" spans="2:22" x14ac:dyDescent="0.2">
      <c r="B252" s="18">
        <f>Calculations!A230</f>
        <v>3401</v>
      </c>
      <c r="C252" s="18" t="str">
        <f>Calculations!B230</f>
        <v>SHLAA 2013</v>
      </c>
      <c r="D252" s="18" t="str">
        <f>Calculations!C230</f>
        <v>Housing</v>
      </c>
      <c r="E252" s="19">
        <f>Calculations!D230</f>
        <v>0.195280075959998</v>
      </c>
      <c r="F252" s="19">
        <f>Calculations!L230</f>
        <v>100</v>
      </c>
      <c r="G252" s="19">
        <f>Calculations!H230</f>
        <v>0.195280075959998</v>
      </c>
      <c r="H252" s="19">
        <f>Calculations!K230</f>
        <v>0</v>
      </c>
      <c r="I252" s="19">
        <f>Calculations!G230</f>
        <v>0</v>
      </c>
      <c r="J252" s="19">
        <f>Calculations!J230</f>
        <v>0</v>
      </c>
      <c r="K252" s="19">
        <f>Calculations!F230</f>
        <v>0</v>
      </c>
      <c r="L252" s="19">
        <f>Calculations!I230</f>
        <v>0</v>
      </c>
      <c r="M252" s="19">
        <f>Calculations!E230</f>
        <v>0</v>
      </c>
      <c r="N252" s="19">
        <f>Calculations!S230</f>
        <v>0</v>
      </c>
      <c r="O252" s="19">
        <f>Calculations!P230</f>
        <v>0</v>
      </c>
      <c r="P252" s="19">
        <f>Calculations!T230</f>
        <v>0</v>
      </c>
      <c r="Q252" s="19">
        <f>Calculations!Q230</f>
        <v>0</v>
      </c>
      <c r="R252" s="19">
        <f>Calculations!U230</f>
        <v>0</v>
      </c>
      <c r="S252" s="19">
        <f>Calculations!R230</f>
        <v>0</v>
      </c>
      <c r="T252" s="50" t="s">
        <v>62</v>
      </c>
      <c r="U252" s="51" t="s">
        <v>70</v>
      </c>
      <c r="V252" s="49" t="s">
        <v>64</v>
      </c>
    </row>
    <row r="253" spans="2:22" x14ac:dyDescent="0.2">
      <c r="B253" s="18">
        <f>Calculations!A231</f>
        <v>3459</v>
      </c>
      <c r="C253" s="18" t="str">
        <f>Calculations!B231</f>
        <v>SHLAA 2013</v>
      </c>
      <c r="D253" s="18" t="str">
        <f>Calculations!C231</f>
        <v>Housing</v>
      </c>
      <c r="E253" s="19">
        <f>Calculations!D231</f>
        <v>4.4700262647879997E-2</v>
      </c>
      <c r="F253" s="19">
        <f>Calculations!L231</f>
        <v>100</v>
      </c>
      <c r="G253" s="19">
        <f>Calculations!H231</f>
        <v>4.4700262647879997E-2</v>
      </c>
      <c r="H253" s="19">
        <f>Calculations!K231</f>
        <v>0</v>
      </c>
      <c r="I253" s="19">
        <f>Calculations!G231</f>
        <v>0</v>
      </c>
      <c r="J253" s="19">
        <f>Calculations!J231</f>
        <v>0</v>
      </c>
      <c r="K253" s="19">
        <f>Calculations!F231</f>
        <v>0</v>
      </c>
      <c r="L253" s="19">
        <f>Calculations!I231</f>
        <v>0</v>
      </c>
      <c r="M253" s="19">
        <f>Calculations!E231</f>
        <v>0</v>
      </c>
      <c r="N253" s="19">
        <f>Calculations!S231</f>
        <v>0</v>
      </c>
      <c r="O253" s="19">
        <f>Calculations!P231</f>
        <v>0</v>
      </c>
      <c r="P253" s="19">
        <f>Calculations!T231</f>
        <v>0</v>
      </c>
      <c r="Q253" s="19">
        <f>Calculations!Q231</f>
        <v>0</v>
      </c>
      <c r="R253" s="19">
        <f>Calculations!U231</f>
        <v>0</v>
      </c>
      <c r="S253" s="19">
        <f>Calculations!R231</f>
        <v>0</v>
      </c>
      <c r="T253" s="50" t="s">
        <v>62</v>
      </c>
      <c r="U253" s="51" t="s">
        <v>70</v>
      </c>
      <c r="V253" s="49" t="s">
        <v>64</v>
      </c>
    </row>
    <row r="254" spans="2:22" x14ac:dyDescent="0.2">
      <c r="B254" s="18">
        <f>Calculations!A232</f>
        <v>3460</v>
      </c>
      <c r="C254" s="18" t="str">
        <f>Calculations!B232</f>
        <v>SHLAA 2013</v>
      </c>
      <c r="D254" s="18" t="str">
        <f>Calculations!C232</f>
        <v>Housing</v>
      </c>
      <c r="E254" s="19">
        <f>Calculations!D232</f>
        <v>4.3119494058535997E-2</v>
      </c>
      <c r="F254" s="19">
        <f>Calculations!L232</f>
        <v>100</v>
      </c>
      <c r="G254" s="19">
        <f>Calculations!H232</f>
        <v>4.3119494058535997E-2</v>
      </c>
      <c r="H254" s="19">
        <f>Calculations!K232</f>
        <v>0</v>
      </c>
      <c r="I254" s="19">
        <f>Calculations!G232</f>
        <v>0</v>
      </c>
      <c r="J254" s="19">
        <f>Calculations!J232</f>
        <v>0</v>
      </c>
      <c r="K254" s="19">
        <f>Calculations!F232</f>
        <v>0</v>
      </c>
      <c r="L254" s="19">
        <f>Calculations!I232</f>
        <v>0</v>
      </c>
      <c r="M254" s="19">
        <f>Calculations!E232</f>
        <v>0</v>
      </c>
      <c r="N254" s="19">
        <f>Calculations!S232</f>
        <v>0</v>
      </c>
      <c r="O254" s="19">
        <f>Calculations!P232</f>
        <v>0</v>
      </c>
      <c r="P254" s="19">
        <f>Calculations!T232</f>
        <v>0</v>
      </c>
      <c r="Q254" s="19">
        <f>Calculations!Q232</f>
        <v>0</v>
      </c>
      <c r="R254" s="19">
        <f>Calculations!U232</f>
        <v>0</v>
      </c>
      <c r="S254" s="19">
        <f>Calculations!R232</f>
        <v>0</v>
      </c>
      <c r="T254" s="50" t="s">
        <v>62</v>
      </c>
      <c r="U254" s="51" t="s">
        <v>70</v>
      </c>
      <c r="V254" s="49" t="s">
        <v>64</v>
      </c>
    </row>
    <row r="255" spans="2:22" x14ac:dyDescent="0.2">
      <c r="B255" s="18">
        <f>Calculations!A233</f>
        <v>3463</v>
      </c>
      <c r="C255" s="18" t="str">
        <f>Calculations!B233</f>
        <v>SHLAA 2013</v>
      </c>
      <c r="D255" s="18" t="str">
        <f>Calculations!C233</f>
        <v>Housing</v>
      </c>
      <c r="E255" s="19">
        <f>Calculations!D233</f>
        <v>0.13266958889039801</v>
      </c>
      <c r="F255" s="19">
        <f>Calculations!L233</f>
        <v>100</v>
      </c>
      <c r="G255" s="19">
        <f>Calculations!H233</f>
        <v>0.13266958889039801</v>
      </c>
      <c r="H255" s="19">
        <f>Calculations!K233</f>
        <v>0</v>
      </c>
      <c r="I255" s="19">
        <f>Calculations!G233</f>
        <v>0</v>
      </c>
      <c r="J255" s="19">
        <f>Calculations!J233</f>
        <v>0</v>
      </c>
      <c r="K255" s="19">
        <f>Calculations!F233</f>
        <v>0</v>
      </c>
      <c r="L255" s="19">
        <f>Calculations!I233</f>
        <v>0</v>
      </c>
      <c r="M255" s="19">
        <f>Calculations!E233</f>
        <v>0</v>
      </c>
      <c r="N255" s="19">
        <f>Calculations!S233</f>
        <v>0</v>
      </c>
      <c r="O255" s="19">
        <f>Calculations!P233</f>
        <v>0</v>
      </c>
      <c r="P255" s="19">
        <f>Calculations!T233</f>
        <v>0</v>
      </c>
      <c r="Q255" s="19">
        <f>Calculations!Q233</f>
        <v>0</v>
      </c>
      <c r="R255" s="19">
        <f>Calculations!U233</f>
        <v>0</v>
      </c>
      <c r="S255" s="19">
        <f>Calculations!R233</f>
        <v>0</v>
      </c>
      <c r="T255" s="50" t="s">
        <v>62</v>
      </c>
      <c r="U255" s="51" t="s">
        <v>70</v>
      </c>
      <c r="V255" s="49" t="s">
        <v>64</v>
      </c>
    </row>
    <row r="256" spans="2:22" x14ac:dyDescent="0.2">
      <c r="B256" s="18">
        <f>Calculations!A234</f>
        <v>3465</v>
      </c>
      <c r="C256" s="18" t="str">
        <f>Calculations!B234</f>
        <v>SHLAA 2013</v>
      </c>
      <c r="D256" s="18" t="str">
        <f>Calculations!C234</f>
        <v>Housing</v>
      </c>
      <c r="E256" s="19">
        <f>Calculations!D234</f>
        <v>3.7253259999963997E-2</v>
      </c>
      <c r="F256" s="19">
        <f>Calculations!L234</f>
        <v>100</v>
      </c>
      <c r="G256" s="19">
        <f>Calculations!H234</f>
        <v>3.7253259999963997E-2</v>
      </c>
      <c r="H256" s="19">
        <f>Calculations!K234</f>
        <v>0</v>
      </c>
      <c r="I256" s="19">
        <f>Calculations!G234</f>
        <v>0</v>
      </c>
      <c r="J256" s="19">
        <f>Calculations!J234</f>
        <v>0</v>
      </c>
      <c r="K256" s="19">
        <f>Calculations!F234</f>
        <v>0</v>
      </c>
      <c r="L256" s="19">
        <f>Calculations!I234</f>
        <v>0</v>
      </c>
      <c r="M256" s="19">
        <f>Calculations!E234</f>
        <v>0</v>
      </c>
      <c r="N256" s="19">
        <f>Calculations!S234</f>
        <v>0</v>
      </c>
      <c r="O256" s="19">
        <f>Calculations!P234</f>
        <v>0</v>
      </c>
      <c r="P256" s="19">
        <f>Calculations!T234</f>
        <v>0</v>
      </c>
      <c r="Q256" s="19">
        <f>Calculations!Q234</f>
        <v>0</v>
      </c>
      <c r="R256" s="19">
        <f>Calculations!U234</f>
        <v>0</v>
      </c>
      <c r="S256" s="19">
        <f>Calculations!R234</f>
        <v>0</v>
      </c>
      <c r="T256" s="50" t="s">
        <v>62</v>
      </c>
      <c r="U256" s="51" t="s">
        <v>70</v>
      </c>
      <c r="V256" s="49" t="s">
        <v>64</v>
      </c>
    </row>
    <row r="257" spans="2:22" x14ac:dyDescent="0.2">
      <c r="B257" s="18">
        <f>Calculations!A235</f>
        <v>3468</v>
      </c>
      <c r="C257" s="18" t="str">
        <f>Calculations!B235</f>
        <v>SHLAA 2013</v>
      </c>
      <c r="D257" s="18" t="str">
        <f>Calculations!C235</f>
        <v>Housing</v>
      </c>
      <c r="E257" s="19">
        <f>Calculations!D235</f>
        <v>4.6954954999966998E-2</v>
      </c>
      <c r="F257" s="19">
        <f>Calculations!L235</f>
        <v>100</v>
      </c>
      <c r="G257" s="19">
        <f>Calculations!H235</f>
        <v>4.6954954999966998E-2</v>
      </c>
      <c r="H257" s="19">
        <f>Calculations!K235</f>
        <v>0</v>
      </c>
      <c r="I257" s="19">
        <f>Calculations!G235</f>
        <v>0</v>
      </c>
      <c r="J257" s="19">
        <f>Calculations!J235</f>
        <v>0</v>
      </c>
      <c r="K257" s="19">
        <f>Calculations!F235</f>
        <v>0</v>
      </c>
      <c r="L257" s="19">
        <f>Calculations!I235</f>
        <v>0</v>
      </c>
      <c r="M257" s="19">
        <f>Calculations!E235</f>
        <v>0</v>
      </c>
      <c r="N257" s="19">
        <f>Calculations!S235</f>
        <v>0</v>
      </c>
      <c r="O257" s="19">
        <f>Calculations!P235</f>
        <v>0</v>
      </c>
      <c r="P257" s="19">
        <f>Calculations!T235</f>
        <v>0</v>
      </c>
      <c r="Q257" s="19">
        <f>Calculations!Q235</f>
        <v>0</v>
      </c>
      <c r="R257" s="19">
        <f>Calculations!U235</f>
        <v>0</v>
      </c>
      <c r="S257" s="19">
        <f>Calculations!R235</f>
        <v>0</v>
      </c>
      <c r="T257" s="50" t="s">
        <v>62</v>
      </c>
      <c r="U257" s="51" t="s">
        <v>70</v>
      </c>
      <c r="V257" s="49" t="s">
        <v>64</v>
      </c>
    </row>
    <row r="258" spans="2:22" x14ac:dyDescent="0.2">
      <c r="B258" s="18">
        <f>Calculations!A236</f>
        <v>3481</v>
      </c>
      <c r="C258" s="18" t="str">
        <f>Calculations!B236</f>
        <v>SHLAA 2013</v>
      </c>
      <c r="D258" s="18" t="str">
        <f>Calculations!C236</f>
        <v>Housing</v>
      </c>
      <c r="E258" s="19">
        <f>Calculations!D236</f>
        <v>5.2255908994969999E-2</v>
      </c>
      <c r="F258" s="19">
        <f>Calculations!L236</f>
        <v>100</v>
      </c>
      <c r="G258" s="19">
        <f>Calculations!H236</f>
        <v>5.2255908994969999E-2</v>
      </c>
      <c r="H258" s="19">
        <f>Calculations!K236</f>
        <v>0</v>
      </c>
      <c r="I258" s="19">
        <f>Calculations!G236</f>
        <v>0</v>
      </c>
      <c r="J258" s="19">
        <f>Calculations!J236</f>
        <v>0</v>
      </c>
      <c r="K258" s="19">
        <f>Calculations!F236</f>
        <v>0</v>
      </c>
      <c r="L258" s="19">
        <f>Calculations!I236</f>
        <v>0</v>
      </c>
      <c r="M258" s="19">
        <f>Calculations!E236</f>
        <v>0</v>
      </c>
      <c r="N258" s="19">
        <f>Calculations!S236</f>
        <v>0</v>
      </c>
      <c r="O258" s="19">
        <f>Calculations!P236</f>
        <v>0</v>
      </c>
      <c r="P258" s="19">
        <f>Calculations!T236</f>
        <v>0</v>
      </c>
      <c r="Q258" s="19">
        <f>Calculations!Q236</f>
        <v>0</v>
      </c>
      <c r="R258" s="19">
        <f>Calculations!U236</f>
        <v>8.9657211023751887E-4</v>
      </c>
      <c r="S258" s="19">
        <f>Calculations!R236</f>
        <v>4.6851190599999998E-7</v>
      </c>
      <c r="T258" s="50" t="s">
        <v>62</v>
      </c>
      <c r="U258" s="49" t="s">
        <v>69</v>
      </c>
      <c r="V258" s="49" t="s">
        <v>60</v>
      </c>
    </row>
    <row r="259" spans="2:22" x14ac:dyDescent="0.2">
      <c r="B259" s="18">
        <f>Calculations!A237</f>
        <v>3492</v>
      </c>
      <c r="C259" s="18" t="str">
        <f>Calculations!B237</f>
        <v>SHLAA 2013</v>
      </c>
      <c r="D259" s="18" t="str">
        <f>Calculations!C237</f>
        <v>Housing</v>
      </c>
      <c r="E259" s="19">
        <f>Calculations!D237</f>
        <v>6.1645238904552001E-2</v>
      </c>
      <c r="F259" s="19">
        <f>Calculations!L237</f>
        <v>100</v>
      </c>
      <c r="G259" s="19">
        <f>Calculations!H237</f>
        <v>6.1645238904552001E-2</v>
      </c>
      <c r="H259" s="19">
        <f>Calculations!K237</f>
        <v>0</v>
      </c>
      <c r="I259" s="19">
        <f>Calculations!G237</f>
        <v>0</v>
      </c>
      <c r="J259" s="19">
        <f>Calculations!J237</f>
        <v>0</v>
      </c>
      <c r="K259" s="19">
        <f>Calculations!F237</f>
        <v>0</v>
      </c>
      <c r="L259" s="19">
        <f>Calculations!I237</f>
        <v>0</v>
      </c>
      <c r="M259" s="19">
        <f>Calculations!E237</f>
        <v>0</v>
      </c>
      <c r="N259" s="19">
        <f>Calculations!S237</f>
        <v>0</v>
      </c>
      <c r="O259" s="19">
        <f>Calculations!P237</f>
        <v>0</v>
      </c>
      <c r="P259" s="19">
        <f>Calculations!T237</f>
        <v>0</v>
      </c>
      <c r="Q259" s="19">
        <f>Calculations!Q237</f>
        <v>0</v>
      </c>
      <c r="R259" s="19">
        <f>Calculations!U237</f>
        <v>0</v>
      </c>
      <c r="S259" s="19">
        <f>Calculations!R237</f>
        <v>0</v>
      </c>
      <c r="T259" s="50" t="s">
        <v>62</v>
      </c>
      <c r="U259" s="51" t="s">
        <v>70</v>
      </c>
      <c r="V259" s="49" t="s">
        <v>64</v>
      </c>
    </row>
    <row r="260" spans="2:22" x14ac:dyDescent="0.2">
      <c r="B260" s="18">
        <f>Calculations!A238</f>
        <v>3507</v>
      </c>
      <c r="C260" s="18" t="str">
        <f>Calculations!B238</f>
        <v>SHLAA 2013</v>
      </c>
      <c r="D260" s="18" t="str">
        <f>Calculations!C238</f>
        <v>Housing</v>
      </c>
      <c r="E260" s="19">
        <f>Calculations!D238</f>
        <v>0.545367037935233</v>
      </c>
      <c r="F260" s="19">
        <f>Calculations!L238</f>
        <v>100</v>
      </c>
      <c r="G260" s="19">
        <f>Calculations!H238</f>
        <v>0.545367037935233</v>
      </c>
      <c r="H260" s="19">
        <f>Calculations!K238</f>
        <v>0</v>
      </c>
      <c r="I260" s="19">
        <f>Calculations!G238</f>
        <v>0</v>
      </c>
      <c r="J260" s="19">
        <f>Calculations!J238</f>
        <v>0</v>
      </c>
      <c r="K260" s="19">
        <f>Calculations!F238</f>
        <v>0</v>
      </c>
      <c r="L260" s="19">
        <f>Calculations!I238</f>
        <v>0</v>
      </c>
      <c r="M260" s="19">
        <f>Calculations!E238</f>
        <v>0</v>
      </c>
      <c r="N260" s="19">
        <f>Calculations!S238</f>
        <v>0</v>
      </c>
      <c r="O260" s="19">
        <f>Calculations!P238</f>
        <v>0</v>
      </c>
      <c r="P260" s="19">
        <f>Calculations!T238</f>
        <v>0.79233301729048944</v>
      </c>
      <c r="Q260" s="19">
        <f>Calculations!Q238</f>
        <v>4.32112310698E-3</v>
      </c>
      <c r="R260" s="19">
        <f>Calculations!U238</f>
        <v>1.0007023263346042</v>
      </c>
      <c r="S260" s="19">
        <f>Calculations!R238</f>
        <v>5.4575006356799996E-3</v>
      </c>
      <c r="T260" s="50" t="s">
        <v>62</v>
      </c>
      <c r="U260" s="49" t="s">
        <v>69</v>
      </c>
      <c r="V260" s="49" t="s">
        <v>60</v>
      </c>
    </row>
    <row r="261" spans="2:22" x14ac:dyDescent="0.2">
      <c r="B261" s="18">
        <f>Calculations!A239</f>
        <v>4001</v>
      </c>
      <c r="C261" s="18" t="str">
        <f>Calculations!B239</f>
        <v>SHLAA 2013</v>
      </c>
      <c r="D261" s="18" t="str">
        <f>Calculations!C239</f>
        <v>Housing</v>
      </c>
      <c r="E261" s="19">
        <f>Calculations!D239</f>
        <v>4.6756390758870003E-2</v>
      </c>
      <c r="F261" s="19">
        <f>Calculations!L239</f>
        <v>100</v>
      </c>
      <c r="G261" s="19">
        <f>Calculations!H239</f>
        <v>4.6756390758870003E-2</v>
      </c>
      <c r="H261" s="19">
        <f>Calculations!K239</f>
        <v>0</v>
      </c>
      <c r="I261" s="19">
        <f>Calculations!G239</f>
        <v>0</v>
      </c>
      <c r="J261" s="19">
        <f>Calculations!J239</f>
        <v>0</v>
      </c>
      <c r="K261" s="19">
        <f>Calculations!F239</f>
        <v>0</v>
      </c>
      <c r="L261" s="19">
        <f>Calculations!I239</f>
        <v>0</v>
      </c>
      <c r="M261" s="19">
        <f>Calculations!E239</f>
        <v>0</v>
      </c>
      <c r="N261" s="19">
        <f>Calculations!S239</f>
        <v>0</v>
      </c>
      <c r="O261" s="19">
        <f>Calculations!P239</f>
        <v>0</v>
      </c>
      <c r="P261" s="19">
        <f>Calculations!T239</f>
        <v>0</v>
      </c>
      <c r="Q261" s="19">
        <f>Calculations!Q239</f>
        <v>0</v>
      </c>
      <c r="R261" s="19">
        <f>Calculations!U239</f>
        <v>0</v>
      </c>
      <c r="S261" s="19">
        <f>Calculations!R239</f>
        <v>0</v>
      </c>
      <c r="T261" s="50" t="s">
        <v>62</v>
      </c>
      <c r="U261" s="51" t="s">
        <v>70</v>
      </c>
      <c r="V261" s="49" t="s">
        <v>64</v>
      </c>
    </row>
    <row r="262" spans="2:22" x14ac:dyDescent="0.2">
      <c r="B262" s="18">
        <f>Calculations!A240</f>
        <v>4002</v>
      </c>
      <c r="C262" s="18" t="str">
        <f>Calculations!B240</f>
        <v>SHLAA 2013</v>
      </c>
      <c r="D262" s="18" t="str">
        <f>Calculations!C240</f>
        <v>Housing</v>
      </c>
      <c r="E262" s="19">
        <f>Calculations!D240</f>
        <v>5.0813027035312E-2</v>
      </c>
      <c r="F262" s="19">
        <f>Calculations!L240</f>
        <v>100</v>
      </c>
      <c r="G262" s="19">
        <f>Calculations!H240</f>
        <v>5.0813027035312E-2</v>
      </c>
      <c r="H262" s="19">
        <f>Calculations!K240</f>
        <v>0</v>
      </c>
      <c r="I262" s="19">
        <f>Calculations!G240</f>
        <v>0</v>
      </c>
      <c r="J262" s="19">
        <f>Calculations!J240</f>
        <v>0</v>
      </c>
      <c r="K262" s="19">
        <f>Calculations!F240</f>
        <v>0</v>
      </c>
      <c r="L262" s="19">
        <f>Calculations!I240</f>
        <v>0</v>
      </c>
      <c r="M262" s="19">
        <f>Calculations!E240</f>
        <v>0</v>
      </c>
      <c r="N262" s="19">
        <f>Calculations!S240</f>
        <v>0</v>
      </c>
      <c r="O262" s="19">
        <f>Calculations!P240</f>
        <v>0</v>
      </c>
      <c r="P262" s="19">
        <f>Calculations!T240</f>
        <v>0</v>
      </c>
      <c r="Q262" s="19">
        <f>Calculations!Q240</f>
        <v>0</v>
      </c>
      <c r="R262" s="19">
        <f>Calculations!U240</f>
        <v>0</v>
      </c>
      <c r="S262" s="19">
        <f>Calculations!R240</f>
        <v>0</v>
      </c>
      <c r="T262" s="50" t="s">
        <v>62</v>
      </c>
      <c r="U262" s="51" t="s">
        <v>70</v>
      </c>
      <c r="V262" s="49" t="s">
        <v>64</v>
      </c>
    </row>
    <row r="263" spans="2:22" x14ac:dyDescent="0.2">
      <c r="B263" s="18">
        <f>Calculations!A241</f>
        <v>4014</v>
      </c>
      <c r="C263" s="18" t="str">
        <f>Calculations!B241</f>
        <v>SHLAA 2013</v>
      </c>
      <c r="D263" s="18" t="str">
        <f>Calculations!C241</f>
        <v>Housing</v>
      </c>
      <c r="E263" s="19">
        <f>Calculations!D241</f>
        <v>0.45682712560025401</v>
      </c>
      <c r="F263" s="19">
        <f>Calculations!L241</f>
        <v>100</v>
      </c>
      <c r="G263" s="19">
        <f>Calculations!H241</f>
        <v>0.45682712560025401</v>
      </c>
      <c r="H263" s="19">
        <f>Calculations!K241</f>
        <v>0</v>
      </c>
      <c r="I263" s="19">
        <f>Calculations!G241</f>
        <v>0</v>
      </c>
      <c r="J263" s="19">
        <f>Calculations!J241</f>
        <v>0</v>
      </c>
      <c r="K263" s="19">
        <f>Calculations!F241</f>
        <v>0</v>
      </c>
      <c r="L263" s="19">
        <f>Calculations!I241</f>
        <v>0</v>
      </c>
      <c r="M263" s="19">
        <f>Calculations!E241</f>
        <v>0</v>
      </c>
      <c r="N263" s="19">
        <f>Calculations!S241</f>
        <v>1.178983604805232</v>
      </c>
      <c r="O263" s="19">
        <f>Calculations!P241</f>
        <v>5.3859169131299997E-3</v>
      </c>
      <c r="P263" s="19">
        <f>Calculations!T241</f>
        <v>3.265634818350136</v>
      </c>
      <c r="Q263" s="19">
        <f>Calculations!Q241</f>
        <v>1.4918305673270002E-2</v>
      </c>
      <c r="R263" s="19">
        <f>Calculations!U241</f>
        <v>4.0182841776044036</v>
      </c>
      <c r="S263" s="19">
        <f>Calculations!R241</f>
        <v>1.8356612107E-2</v>
      </c>
      <c r="T263" s="50" t="s">
        <v>62</v>
      </c>
      <c r="U263" s="49" t="s">
        <v>69</v>
      </c>
      <c r="V263" s="49" t="s">
        <v>60</v>
      </c>
    </row>
    <row r="264" spans="2:22" x14ac:dyDescent="0.2">
      <c r="B264" s="18">
        <f>Calculations!A242</f>
        <v>4016</v>
      </c>
      <c r="C264" s="18" t="str">
        <f>Calculations!B242</f>
        <v>SHLAA 2013</v>
      </c>
      <c r="D264" s="18" t="str">
        <f>Calculations!C242</f>
        <v>Housing</v>
      </c>
      <c r="E264" s="19">
        <f>Calculations!D242</f>
        <v>2.3382647326913999E-2</v>
      </c>
      <c r="F264" s="19">
        <f>Calculations!L242</f>
        <v>100</v>
      </c>
      <c r="G264" s="19">
        <f>Calculations!H242</f>
        <v>2.3382647326913999E-2</v>
      </c>
      <c r="H264" s="19">
        <f>Calculations!K242</f>
        <v>0</v>
      </c>
      <c r="I264" s="19">
        <f>Calculations!G242</f>
        <v>0</v>
      </c>
      <c r="J264" s="19">
        <f>Calculations!J242</f>
        <v>0</v>
      </c>
      <c r="K264" s="19">
        <f>Calculations!F242</f>
        <v>0</v>
      </c>
      <c r="L264" s="19">
        <f>Calculations!I242</f>
        <v>0</v>
      </c>
      <c r="M264" s="19">
        <f>Calculations!E242</f>
        <v>0</v>
      </c>
      <c r="N264" s="19">
        <f>Calculations!S242</f>
        <v>0</v>
      </c>
      <c r="O264" s="19">
        <f>Calculations!P242</f>
        <v>0</v>
      </c>
      <c r="P264" s="19">
        <f>Calculations!T242</f>
        <v>0</v>
      </c>
      <c r="Q264" s="19">
        <f>Calculations!Q242</f>
        <v>0</v>
      </c>
      <c r="R264" s="19">
        <f>Calculations!U242</f>
        <v>1.126431593555415E-2</v>
      </c>
      <c r="S264" s="19">
        <f>Calculations!R242</f>
        <v>2.633895269E-6</v>
      </c>
      <c r="T264" s="50" t="s">
        <v>62</v>
      </c>
      <c r="U264" s="49" t="s">
        <v>69</v>
      </c>
      <c r="V264" s="49" t="s">
        <v>60</v>
      </c>
    </row>
    <row r="265" spans="2:22" x14ac:dyDescent="0.2">
      <c r="B265" s="18">
        <f>Calculations!A243</f>
        <v>4029</v>
      </c>
      <c r="C265" s="18" t="str">
        <f>Calculations!B243</f>
        <v>ELR 2014</v>
      </c>
      <c r="D265" s="18" t="str">
        <f>Calculations!C243</f>
        <v>Mixed Use</v>
      </c>
      <c r="E265" s="19">
        <f>Calculations!D243</f>
        <v>2.7302706838901698</v>
      </c>
      <c r="F265" s="19">
        <f>Calculations!L243</f>
        <v>100</v>
      </c>
      <c r="G265" s="19">
        <f>Calculations!H243</f>
        <v>2.7302706838901698</v>
      </c>
      <c r="H265" s="19">
        <f>Calculations!K243</f>
        <v>0</v>
      </c>
      <c r="I265" s="19">
        <f>Calculations!G243</f>
        <v>0</v>
      </c>
      <c r="J265" s="19">
        <f>Calculations!J243</f>
        <v>0</v>
      </c>
      <c r="K265" s="19">
        <f>Calculations!F243</f>
        <v>0</v>
      </c>
      <c r="L265" s="19">
        <f>Calculations!I243</f>
        <v>0</v>
      </c>
      <c r="M265" s="19">
        <f>Calculations!E243</f>
        <v>0</v>
      </c>
      <c r="N265" s="19">
        <f>Calculations!S243</f>
        <v>0.83508203540514481</v>
      </c>
      <c r="O265" s="19">
        <f>Calculations!P243</f>
        <v>2.2799999999099999E-2</v>
      </c>
      <c r="P265" s="19">
        <f>Calculations!T243</f>
        <v>1.1439255951684377</v>
      </c>
      <c r="Q265" s="19">
        <f>Calculations!Q243</f>
        <v>3.1232265170400002E-2</v>
      </c>
      <c r="R265" s="19">
        <f>Calculations!U243</f>
        <v>6.9261603776611853</v>
      </c>
      <c r="S265" s="19">
        <f>Calculations!R243</f>
        <v>0.18910292631050002</v>
      </c>
      <c r="T265" s="50" t="s">
        <v>63</v>
      </c>
      <c r="U265" s="49" t="s">
        <v>69</v>
      </c>
      <c r="V265" s="49" t="s">
        <v>60</v>
      </c>
    </row>
    <row r="266" spans="2:22" x14ac:dyDescent="0.2">
      <c r="B266" s="18">
        <f>Calculations!A244</f>
        <v>4054</v>
      </c>
      <c r="C266" s="18" t="str">
        <f>Calculations!B244</f>
        <v>SHLAA 2013</v>
      </c>
      <c r="D266" s="18" t="str">
        <f>Calculations!C244</f>
        <v>Housing</v>
      </c>
      <c r="E266" s="19">
        <f>Calculations!D244</f>
        <v>4.7029666868092998E-2</v>
      </c>
      <c r="F266" s="19">
        <f>Calculations!L244</f>
        <v>100</v>
      </c>
      <c r="G266" s="19">
        <f>Calculations!H244</f>
        <v>4.7029666868092998E-2</v>
      </c>
      <c r="H266" s="19">
        <f>Calculations!K244</f>
        <v>0</v>
      </c>
      <c r="I266" s="19">
        <f>Calculations!G244</f>
        <v>0</v>
      </c>
      <c r="J266" s="19">
        <f>Calculations!J244</f>
        <v>0</v>
      </c>
      <c r="K266" s="19">
        <f>Calculations!F244</f>
        <v>0</v>
      </c>
      <c r="L266" s="19">
        <f>Calculations!I244</f>
        <v>0</v>
      </c>
      <c r="M266" s="19">
        <f>Calculations!E244</f>
        <v>0</v>
      </c>
      <c r="N266" s="19">
        <f>Calculations!S244</f>
        <v>0</v>
      </c>
      <c r="O266" s="19">
        <f>Calculations!P244</f>
        <v>0</v>
      </c>
      <c r="P266" s="19">
        <f>Calculations!T244</f>
        <v>0</v>
      </c>
      <c r="Q266" s="19">
        <f>Calculations!Q244</f>
        <v>0</v>
      </c>
      <c r="R266" s="19">
        <f>Calculations!U244</f>
        <v>0</v>
      </c>
      <c r="S266" s="19">
        <f>Calculations!R244</f>
        <v>0</v>
      </c>
      <c r="T266" s="50" t="s">
        <v>62</v>
      </c>
      <c r="U266" s="51" t="s">
        <v>70</v>
      </c>
      <c r="V266" s="49" t="s">
        <v>64</v>
      </c>
    </row>
    <row r="267" spans="2:22" x14ac:dyDescent="0.2">
      <c r="B267" s="18">
        <f>Calculations!A245</f>
        <v>4055</v>
      </c>
      <c r="C267" s="18" t="str">
        <f>Calculations!B245</f>
        <v>SHLAA 2013</v>
      </c>
      <c r="D267" s="18" t="str">
        <f>Calculations!C245</f>
        <v>Housing</v>
      </c>
      <c r="E267" s="19">
        <f>Calculations!D245</f>
        <v>4.6852832899018003E-2</v>
      </c>
      <c r="F267" s="19">
        <f>Calculations!L245</f>
        <v>100</v>
      </c>
      <c r="G267" s="19">
        <f>Calculations!H245</f>
        <v>4.6852832899018003E-2</v>
      </c>
      <c r="H267" s="19">
        <f>Calculations!K245</f>
        <v>0</v>
      </c>
      <c r="I267" s="19">
        <f>Calculations!G245</f>
        <v>0</v>
      </c>
      <c r="J267" s="19">
        <f>Calculations!J245</f>
        <v>0</v>
      </c>
      <c r="K267" s="19">
        <f>Calculations!F245</f>
        <v>0</v>
      </c>
      <c r="L267" s="19">
        <f>Calculations!I245</f>
        <v>0</v>
      </c>
      <c r="M267" s="19">
        <f>Calculations!E245</f>
        <v>0</v>
      </c>
      <c r="N267" s="19">
        <f>Calculations!S245</f>
        <v>0</v>
      </c>
      <c r="O267" s="19">
        <f>Calculations!P245</f>
        <v>0</v>
      </c>
      <c r="P267" s="19">
        <f>Calculations!T245</f>
        <v>0</v>
      </c>
      <c r="Q267" s="19">
        <f>Calculations!Q245</f>
        <v>0</v>
      </c>
      <c r="R267" s="19">
        <f>Calculations!U245</f>
        <v>0</v>
      </c>
      <c r="S267" s="19">
        <f>Calculations!R245</f>
        <v>0</v>
      </c>
      <c r="T267" s="50" t="s">
        <v>62</v>
      </c>
      <c r="U267" s="51" t="s">
        <v>70</v>
      </c>
      <c r="V267" s="49" t="s">
        <v>64</v>
      </c>
    </row>
    <row r="268" spans="2:22" x14ac:dyDescent="0.2">
      <c r="B268" s="18">
        <f>Calculations!A246</f>
        <v>4069</v>
      </c>
      <c r="C268" s="18" t="str">
        <f>Calculations!B246</f>
        <v>SHLAA 2013</v>
      </c>
      <c r="D268" s="18" t="str">
        <f>Calculations!C246</f>
        <v>Mixed Use</v>
      </c>
      <c r="E268" s="19">
        <f>Calculations!D246</f>
        <v>0.28385977114810201</v>
      </c>
      <c r="F268" s="19">
        <f>Calculations!L246</f>
        <v>73.815623532036028</v>
      </c>
      <c r="G268" s="19">
        <f>Calculations!H246</f>
        <v>0.20953286002958202</v>
      </c>
      <c r="H268" s="19">
        <f>Calculations!K246</f>
        <v>24.141452405824008</v>
      </c>
      <c r="I268" s="19">
        <f>Calculations!G246</f>
        <v>6.8527871551E-2</v>
      </c>
      <c r="J268" s="19">
        <f>Calculations!J246</f>
        <v>2.0429240621399605</v>
      </c>
      <c r="K268" s="19">
        <f>Calculations!F246</f>
        <v>5.7990395675200004E-3</v>
      </c>
      <c r="L268" s="19">
        <f>Calculations!I246</f>
        <v>0</v>
      </c>
      <c r="M268" s="19">
        <f>Calculations!E246</f>
        <v>0</v>
      </c>
      <c r="N268" s="19">
        <f>Calculations!S246</f>
        <v>1.520655514045306</v>
      </c>
      <c r="O268" s="19">
        <f>Calculations!P246</f>
        <v>4.3165292621199997E-3</v>
      </c>
      <c r="P268" s="19">
        <f>Calculations!T246</f>
        <v>0.30645531501754558</v>
      </c>
      <c r="Q268" s="19">
        <f>Calculations!Q246</f>
        <v>8.6990335587999994E-4</v>
      </c>
      <c r="R268" s="19">
        <f>Calculations!U246</f>
        <v>2.3528797763721645</v>
      </c>
      <c r="S268" s="19">
        <f>Calculations!R246</f>
        <v>6.6788791486000008E-3</v>
      </c>
      <c r="T268" s="19" t="s">
        <v>62</v>
      </c>
      <c r="U268" s="19" t="s">
        <v>68</v>
      </c>
      <c r="V268" s="19" t="s">
        <v>66</v>
      </c>
    </row>
    <row r="269" spans="2:22" x14ac:dyDescent="0.2">
      <c r="B269" s="18">
        <f>Calculations!A247</f>
        <v>4087</v>
      </c>
      <c r="C269" s="18" t="str">
        <f>Calculations!B247</f>
        <v>SHLAA 2013</v>
      </c>
      <c r="D269" s="18" t="str">
        <f>Calculations!C247</f>
        <v>Housing</v>
      </c>
      <c r="E269" s="19">
        <f>Calculations!D247</f>
        <v>0.44956969886555898</v>
      </c>
      <c r="F269" s="19">
        <f>Calculations!L247</f>
        <v>100</v>
      </c>
      <c r="G269" s="19">
        <f>Calculations!H247</f>
        <v>0.44956969886555898</v>
      </c>
      <c r="H269" s="19">
        <f>Calculations!K247</f>
        <v>0</v>
      </c>
      <c r="I269" s="19">
        <f>Calculations!G247</f>
        <v>0</v>
      </c>
      <c r="J269" s="19">
        <f>Calculations!J247</f>
        <v>0</v>
      </c>
      <c r="K269" s="19">
        <f>Calculations!F247</f>
        <v>0</v>
      </c>
      <c r="L269" s="19">
        <f>Calculations!I247</f>
        <v>0</v>
      </c>
      <c r="M269" s="19">
        <f>Calculations!E247</f>
        <v>0</v>
      </c>
      <c r="N269" s="19">
        <f>Calculations!S247</f>
        <v>0</v>
      </c>
      <c r="O269" s="19">
        <f>Calculations!P247</f>
        <v>0</v>
      </c>
      <c r="P269" s="19">
        <f>Calculations!T247</f>
        <v>0</v>
      </c>
      <c r="Q269" s="19">
        <f>Calculations!Q247</f>
        <v>0</v>
      </c>
      <c r="R269" s="19">
        <f>Calculations!U247</f>
        <v>0</v>
      </c>
      <c r="S269" s="19">
        <f>Calculations!R247</f>
        <v>0</v>
      </c>
      <c r="T269" s="50" t="s">
        <v>62</v>
      </c>
      <c r="U269" s="51" t="s">
        <v>70</v>
      </c>
      <c r="V269" s="49" t="s">
        <v>64</v>
      </c>
    </row>
    <row r="270" spans="2:22" x14ac:dyDescent="0.2">
      <c r="B270" s="18">
        <f>Calculations!A248</f>
        <v>4088</v>
      </c>
      <c r="C270" s="18" t="str">
        <f>Calculations!B248</f>
        <v>SHLAA 2013</v>
      </c>
      <c r="D270" s="18" t="str">
        <f>Calculations!C248</f>
        <v>Housing</v>
      </c>
      <c r="E270" s="19">
        <f>Calculations!D248</f>
        <v>0.60251962089531297</v>
      </c>
      <c r="F270" s="19">
        <f>Calculations!L248</f>
        <v>100</v>
      </c>
      <c r="G270" s="19">
        <f>Calculations!H248</f>
        <v>0.60251962089531297</v>
      </c>
      <c r="H270" s="19">
        <f>Calculations!K248</f>
        <v>0</v>
      </c>
      <c r="I270" s="19">
        <f>Calculations!G248</f>
        <v>0</v>
      </c>
      <c r="J270" s="19">
        <f>Calculations!J248</f>
        <v>0</v>
      </c>
      <c r="K270" s="19">
        <f>Calculations!F248</f>
        <v>0</v>
      </c>
      <c r="L270" s="19">
        <f>Calculations!I248</f>
        <v>0</v>
      </c>
      <c r="M270" s="19">
        <f>Calculations!E248</f>
        <v>0</v>
      </c>
      <c r="N270" s="19">
        <f>Calculations!S248</f>
        <v>4.0865644074980431E-2</v>
      </c>
      <c r="O270" s="19">
        <f>Calculations!P248</f>
        <v>2.4622352375700001E-4</v>
      </c>
      <c r="P270" s="19">
        <f>Calculations!T248</f>
        <v>0.23877224535613314</v>
      </c>
      <c r="Q270" s="19">
        <f>Calculations!Q248</f>
        <v>1.4386496275229999E-3</v>
      </c>
      <c r="R270" s="19">
        <f>Calculations!U248</f>
        <v>1.6498039675868297</v>
      </c>
      <c r="S270" s="19">
        <f>Calculations!R248</f>
        <v>9.9403926110199995E-3</v>
      </c>
      <c r="T270" s="50" t="s">
        <v>62</v>
      </c>
      <c r="U270" s="49" t="s">
        <v>69</v>
      </c>
      <c r="V270" s="49" t="s">
        <v>60</v>
      </c>
    </row>
    <row r="271" spans="2:22" x14ac:dyDescent="0.2">
      <c r="B271" s="18">
        <f>Calculations!A249</f>
        <v>4097</v>
      </c>
      <c r="C271" s="18" t="str">
        <f>Calculations!B249</f>
        <v>SHLAA 2013</v>
      </c>
      <c r="D271" s="18" t="str">
        <f>Calculations!C249</f>
        <v>Housing</v>
      </c>
      <c r="E271" s="19">
        <f>Calculations!D249</f>
        <v>1.17352144052626</v>
      </c>
      <c r="F271" s="19">
        <f>Calculations!L249</f>
        <v>100</v>
      </c>
      <c r="G271" s="19">
        <f>Calculations!H249</f>
        <v>1.17352144052626</v>
      </c>
      <c r="H271" s="19">
        <f>Calculations!K249</f>
        <v>0</v>
      </c>
      <c r="I271" s="19">
        <f>Calculations!G249</f>
        <v>0</v>
      </c>
      <c r="J271" s="19">
        <f>Calculations!J249</f>
        <v>0</v>
      </c>
      <c r="K271" s="19">
        <f>Calculations!F249</f>
        <v>0</v>
      </c>
      <c r="L271" s="19">
        <f>Calculations!I249</f>
        <v>0</v>
      </c>
      <c r="M271" s="19">
        <f>Calculations!E249</f>
        <v>0</v>
      </c>
      <c r="N271" s="19">
        <f>Calculations!S249</f>
        <v>0</v>
      </c>
      <c r="O271" s="19">
        <f>Calculations!P249</f>
        <v>0</v>
      </c>
      <c r="P271" s="19">
        <f>Calculations!T249</f>
        <v>0</v>
      </c>
      <c r="Q271" s="19">
        <f>Calculations!Q249</f>
        <v>0</v>
      </c>
      <c r="R271" s="19">
        <f>Calculations!U249</f>
        <v>0.71738184637893843</v>
      </c>
      <c r="S271" s="19">
        <f>Calculations!R249</f>
        <v>8.4186297777000003E-3</v>
      </c>
      <c r="T271" s="50" t="s">
        <v>62</v>
      </c>
      <c r="U271" s="49" t="s">
        <v>69</v>
      </c>
      <c r="V271" s="49" t="s">
        <v>60</v>
      </c>
    </row>
    <row r="272" spans="2:22" x14ac:dyDescent="0.2">
      <c r="B272" s="18">
        <f>Calculations!A250</f>
        <v>4123</v>
      </c>
      <c r="C272" s="18" t="str">
        <f>Calculations!B250</f>
        <v>SHLAA 2013</v>
      </c>
      <c r="D272" s="18" t="str">
        <f>Calculations!C250</f>
        <v>Housing</v>
      </c>
      <c r="E272" s="19">
        <f>Calculations!D250</f>
        <v>8.3477821772740005E-2</v>
      </c>
      <c r="F272" s="19">
        <f>Calculations!L250</f>
        <v>100</v>
      </c>
      <c r="G272" s="19">
        <f>Calculations!H250</f>
        <v>8.3477821772740005E-2</v>
      </c>
      <c r="H272" s="19">
        <f>Calculations!K250</f>
        <v>0</v>
      </c>
      <c r="I272" s="19">
        <f>Calculations!G250</f>
        <v>0</v>
      </c>
      <c r="J272" s="19">
        <f>Calculations!J250</f>
        <v>0</v>
      </c>
      <c r="K272" s="19">
        <f>Calculations!F250</f>
        <v>0</v>
      </c>
      <c r="L272" s="19">
        <f>Calculations!I250</f>
        <v>0</v>
      </c>
      <c r="M272" s="19">
        <f>Calculations!E250</f>
        <v>0</v>
      </c>
      <c r="N272" s="19">
        <f>Calculations!S250</f>
        <v>0</v>
      </c>
      <c r="O272" s="19">
        <f>Calculations!P250</f>
        <v>0</v>
      </c>
      <c r="P272" s="19">
        <f>Calculations!T250</f>
        <v>0</v>
      </c>
      <c r="Q272" s="19">
        <f>Calculations!Q250</f>
        <v>0</v>
      </c>
      <c r="R272" s="19">
        <f>Calculations!U250</f>
        <v>0</v>
      </c>
      <c r="S272" s="19">
        <f>Calculations!R250</f>
        <v>0</v>
      </c>
      <c r="T272" s="50" t="s">
        <v>62</v>
      </c>
      <c r="U272" s="51" t="s">
        <v>70</v>
      </c>
      <c r="V272" s="49" t="s">
        <v>64</v>
      </c>
    </row>
    <row r="273" spans="2:22" x14ac:dyDescent="0.2">
      <c r="B273" s="18">
        <f>Calculations!A251</f>
        <v>4161</v>
      </c>
      <c r="C273" s="18" t="str">
        <f>Calculations!B251</f>
        <v>SHLAA 2013</v>
      </c>
      <c r="D273" s="18" t="str">
        <f>Calculations!C251</f>
        <v>Housing</v>
      </c>
      <c r="E273" s="19">
        <f>Calculations!D251</f>
        <v>0.26227561709299002</v>
      </c>
      <c r="F273" s="19">
        <f>Calculations!L251</f>
        <v>100</v>
      </c>
      <c r="G273" s="19">
        <f>Calculations!H251</f>
        <v>0.26227561709299002</v>
      </c>
      <c r="H273" s="19">
        <f>Calculations!K251</f>
        <v>0</v>
      </c>
      <c r="I273" s="19">
        <f>Calculations!G251</f>
        <v>0</v>
      </c>
      <c r="J273" s="19">
        <f>Calculations!J251</f>
        <v>0</v>
      </c>
      <c r="K273" s="19">
        <f>Calculations!F251</f>
        <v>0</v>
      </c>
      <c r="L273" s="19">
        <f>Calculations!I251</f>
        <v>0</v>
      </c>
      <c r="M273" s="19">
        <f>Calculations!E251</f>
        <v>0</v>
      </c>
      <c r="N273" s="19">
        <f>Calculations!S251</f>
        <v>0</v>
      </c>
      <c r="O273" s="19">
        <f>Calculations!P251</f>
        <v>0</v>
      </c>
      <c r="P273" s="19">
        <f>Calculations!T251</f>
        <v>0</v>
      </c>
      <c r="Q273" s="19">
        <f>Calculations!Q251</f>
        <v>0</v>
      </c>
      <c r="R273" s="19">
        <f>Calculations!U251</f>
        <v>5.9024390070966151</v>
      </c>
      <c r="S273" s="19">
        <f>Calculations!R251</f>
        <v>1.54806583294E-2</v>
      </c>
      <c r="T273" s="50" t="s">
        <v>62</v>
      </c>
      <c r="U273" s="49" t="s">
        <v>69</v>
      </c>
      <c r="V273" s="49" t="s">
        <v>60</v>
      </c>
    </row>
    <row r="274" spans="2:22" x14ac:dyDescent="0.2">
      <c r="B274" s="18">
        <f>Calculations!A252</f>
        <v>4162</v>
      </c>
      <c r="C274" s="18" t="str">
        <f>Calculations!B252</f>
        <v>SHLAA 2013</v>
      </c>
      <c r="D274" s="18" t="str">
        <f>Calculations!C252</f>
        <v>Housing</v>
      </c>
      <c r="E274" s="19">
        <f>Calculations!D252</f>
        <v>0.17519548153530601</v>
      </c>
      <c r="F274" s="19">
        <f>Calculations!L252</f>
        <v>100</v>
      </c>
      <c r="G274" s="19">
        <f>Calculations!H252</f>
        <v>0.17519548153530601</v>
      </c>
      <c r="H274" s="19">
        <f>Calculations!K252</f>
        <v>0</v>
      </c>
      <c r="I274" s="19">
        <f>Calculations!G252</f>
        <v>0</v>
      </c>
      <c r="J274" s="19">
        <f>Calculations!J252</f>
        <v>0</v>
      </c>
      <c r="K274" s="19">
        <f>Calculations!F252</f>
        <v>0</v>
      </c>
      <c r="L274" s="19">
        <f>Calculations!I252</f>
        <v>0</v>
      </c>
      <c r="M274" s="19">
        <f>Calculations!E252</f>
        <v>0</v>
      </c>
      <c r="N274" s="19">
        <f>Calculations!S252</f>
        <v>0</v>
      </c>
      <c r="O274" s="19">
        <f>Calculations!P252</f>
        <v>0</v>
      </c>
      <c r="P274" s="19">
        <f>Calculations!T252</f>
        <v>0</v>
      </c>
      <c r="Q274" s="19">
        <f>Calculations!Q252</f>
        <v>0</v>
      </c>
      <c r="R274" s="19">
        <f>Calculations!U252</f>
        <v>0</v>
      </c>
      <c r="S274" s="19">
        <f>Calculations!R252</f>
        <v>0</v>
      </c>
      <c r="T274" s="50" t="s">
        <v>62</v>
      </c>
      <c r="U274" s="51" t="s">
        <v>70</v>
      </c>
      <c r="V274" s="49" t="s">
        <v>64</v>
      </c>
    </row>
    <row r="275" spans="2:22" x14ac:dyDescent="0.2">
      <c r="B275" s="18">
        <f>Calculations!A253</f>
        <v>4176</v>
      </c>
      <c r="C275" s="18" t="str">
        <f>Calculations!B253</f>
        <v>SHLAA 2013</v>
      </c>
      <c r="D275" s="18" t="str">
        <f>Calculations!C253</f>
        <v>Housing</v>
      </c>
      <c r="E275" s="19">
        <f>Calculations!D253</f>
        <v>0.101532472940604</v>
      </c>
      <c r="F275" s="19">
        <f>Calculations!L253</f>
        <v>100</v>
      </c>
      <c r="G275" s="19">
        <f>Calculations!H253</f>
        <v>0.101532472940604</v>
      </c>
      <c r="H275" s="19">
        <f>Calculations!K253</f>
        <v>0</v>
      </c>
      <c r="I275" s="19">
        <f>Calculations!G253</f>
        <v>0</v>
      </c>
      <c r="J275" s="19">
        <f>Calculations!J253</f>
        <v>0</v>
      </c>
      <c r="K275" s="19">
        <f>Calculations!F253</f>
        <v>0</v>
      </c>
      <c r="L275" s="19">
        <f>Calculations!I253</f>
        <v>0</v>
      </c>
      <c r="M275" s="19">
        <f>Calculations!E253</f>
        <v>0</v>
      </c>
      <c r="N275" s="19">
        <f>Calculations!S253</f>
        <v>0</v>
      </c>
      <c r="O275" s="19">
        <f>Calculations!P253</f>
        <v>0</v>
      </c>
      <c r="P275" s="19">
        <f>Calculations!T253</f>
        <v>0</v>
      </c>
      <c r="Q275" s="19">
        <f>Calculations!Q253</f>
        <v>0</v>
      </c>
      <c r="R275" s="19">
        <f>Calculations!U253</f>
        <v>0.22920515913774572</v>
      </c>
      <c r="S275" s="19">
        <f>Calculations!R253</f>
        <v>2.3271766617999999E-4</v>
      </c>
      <c r="T275" s="50" t="s">
        <v>62</v>
      </c>
      <c r="U275" s="49" t="s">
        <v>69</v>
      </c>
      <c r="V275" s="49" t="s">
        <v>60</v>
      </c>
    </row>
    <row r="276" spans="2:22" x14ac:dyDescent="0.2">
      <c r="B276" s="18">
        <f>Calculations!A254</f>
        <v>4177</v>
      </c>
      <c r="C276" s="18" t="str">
        <f>Calculations!B254</f>
        <v>SHLAA 2013</v>
      </c>
      <c r="D276" s="18" t="str">
        <f>Calculations!C254</f>
        <v>Housing</v>
      </c>
      <c r="E276" s="19">
        <f>Calculations!D254</f>
        <v>0.240585392109118</v>
      </c>
      <c r="F276" s="19">
        <f>Calculations!L254</f>
        <v>100</v>
      </c>
      <c r="G276" s="19">
        <f>Calculations!H254</f>
        <v>0.240585392109118</v>
      </c>
      <c r="H276" s="19">
        <f>Calculations!K254</f>
        <v>0</v>
      </c>
      <c r="I276" s="19">
        <f>Calculations!G254</f>
        <v>0</v>
      </c>
      <c r="J276" s="19">
        <f>Calculations!J254</f>
        <v>0</v>
      </c>
      <c r="K276" s="19">
        <f>Calculations!F254</f>
        <v>0</v>
      </c>
      <c r="L276" s="19">
        <f>Calculations!I254</f>
        <v>0</v>
      </c>
      <c r="M276" s="19">
        <f>Calculations!E254</f>
        <v>0</v>
      </c>
      <c r="N276" s="19">
        <f>Calculations!S254</f>
        <v>0</v>
      </c>
      <c r="O276" s="19">
        <f>Calculations!P254</f>
        <v>0</v>
      </c>
      <c r="P276" s="19">
        <f>Calculations!T254</f>
        <v>0</v>
      </c>
      <c r="Q276" s="19">
        <f>Calculations!Q254</f>
        <v>0</v>
      </c>
      <c r="R276" s="19">
        <f>Calculations!U254</f>
        <v>0</v>
      </c>
      <c r="S276" s="19">
        <f>Calculations!R254</f>
        <v>0</v>
      </c>
      <c r="T276" s="50" t="s">
        <v>62</v>
      </c>
      <c r="U276" s="51" t="s">
        <v>70</v>
      </c>
      <c r="V276" s="49" t="s">
        <v>64</v>
      </c>
    </row>
    <row r="277" spans="2:22" x14ac:dyDescent="0.2">
      <c r="B277" s="18">
        <f>Calculations!A255</f>
        <v>4190</v>
      </c>
      <c r="C277" s="18" t="str">
        <f>Calculations!B255</f>
        <v>SHLAA 2013</v>
      </c>
      <c r="D277" s="18" t="str">
        <f>Calculations!C255</f>
        <v>Housing</v>
      </c>
      <c r="E277" s="19">
        <f>Calculations!D255</f>
        <v>3.2451624999915003E-2</v>
      </c>
      <c r="F277" s="19">
        <f>Calculations!L255</f>
        <v>100</v>
      </c>
      <c r="G277" s="19">
        <f>Calculations!H255</f>
        <v>3.2451624999915003E-2</v>
      </c>
      <c r="H277" s="19">
        <f>Calculations!K255</f>
        <v>0</v>
      </c>
      <c r="I277" s="19">
        <f>Calculations!G255</f>
        <v>0</v>
      </c>
      <c r="J277" s="19">
        <f>Calculations!J255</f>
        <v>0</v>
      </c>
      <c r="K277" s="19">
        <f>Calculations!F255</f>
        <v>0</v>
      </c>
      <c r="L277" s="19">
        <f>Calculations!I255</f>
        <v>0</v>
      </c>
      <c r="M277" s="19">
        <f>Calculations!E255</f>
        <v>0</v>
      </c>
      <c r="N277" s="19">
        <f>Calculations!S255</f>
        <v>0</v>
      </c>
      <c r="O277" s="19">
        <f>Calculations!P255</f>
        <v>0</v>
      </c>
      <c r="P277" s="19">
        <f>Calculations!T255</f>
        <v>0</v>
      </c>
      <c r="Q277" s="19">
        <f>Calculations!Q255</f>
        <v>0</v>
      </c>
      <c r="R277" s="19">
        <f>Calculations!U255</f>
        <v>0</v>
      </c>
      <c r="S277" s="19">
        <f>Calculations!R255</f>
        <v>0</v>
      </c>
      <c r="T277" s="50" t="s">
        <v>62</v>
      </c>
      <c r="U277" s="51" t="s">
        <v>70</v>
      </c>
      <c r="V277" s="49" t="s">
        <v>64</v>
      </c>
    </row>
    <row r="278" spans="2:22" x14ac:dyDescent="0.2">
      <c r="B278" s="18">
        <f>Calculations!A256</f>
        <v>4204</v>
      </c>
      <c r="C278" s="18" t="str">
        <f>Calculations!B256</f>
        <v>SHLAA 2013</v>
      </c>
      <c r="D278" s="18" t="str">
        <f>Calculations!C256</f>
        <v>Housing</v>
      </c>
      <c r="E278" s="19">
        <f>Calculations!D256</f>
        <v>0.39006226296824897</v>
      </c>
      <c r="F278" s="19">
        <f>Calculations!L256</f>
        <v>100</v>
      </c>
      <c r="G278" s="19">
        <f>Calculations!H256</f>
        <v>0.39006226296824897</v>
      </c>
      <c r="H278" s="19">
        <f>Calculations!K256</f>
        <v>0</v>
      </c>
      <c r="I278" s="19">
        <f>Calculations!G256</f>
        <v>0</v>
      </c>
      <c r="J278" s="19">
        <f>Calculations!J256</f>
        <v>0</v>
      </c>
      <c r="K278" s="19">
        <f>Calculations!F256</f>
        <v>0</v>
      </c>
      <c r="L278" s="19">
        <f>Calculations!I256</f>
        <v>0</v>
      </c>
      <c r="M278" s="19">
        <f>Calculations!E256</f>
        <v>0</v>
      </c>
      <c r="N278" s="19">
        <f>Calculations!S256</f>
        <v>7.996206904675339</v>
      </c>
      <c r="O278" s="19">
        <f>Calculations!P256</f>
        <v>3.1190185604000002E-2</v>
      </c>
      <c r="P278" s="19">
        <f>Calculations!T256</f>
        <v>1.8217733919772778</v>
      </c>
      <c r="Q278" s="19">
        <f>Calculations!Q256</f>
        <v>7.1060505188999985E-3</v>
      </c>
      <c r="R278" s="19">
        <f>Calculations!U256</f>
        <v>17.767660810536139</v>
      </c>
      <c r="S278" s="19">
        <f>Calculations!R256</f>
        <v>6.9304939834099993E-2</v>
      </c>
      <c r="T278" s="50" t="s">
        <v>62</v>
      </c>
      <c r="U278" s="49" t="s">
        <v>69</v>
      </c>
      <c r="V278" s="49" t="s">
        <v>60</v>
      </c>
    </row>
    <row r="279" spans="2:22" x14ac:dyDescent="0.2">
      <c r="B279" s="18">
        <f>Calculations!A257</f>
        <v>4213</v>
      </c>
      <c r="C279" s="18" t="str">
        <f>Calculations!B257</f>
        <v>SHLAA 2013</v>
      </c>
      <c r="D279" s="18" t="str">
        <f>Calculations!C257</f>
        <v>Housing</v>
      </c>
      <c r="E279" s="19">
        <f>Calculations!D257</f>
        <v>2.9499010867637301</v>
      </c>
      <c r="F279" s="19">
        <f>Calculations!L257</f>
        <v>100</v>
      </c>
      <c r="G279" s="19">
        <f>Calculations!H257</f>
        <v>2.9499010867637301</v>
      </c>
      <c r="H279" s="19">
        <f>Calculations!K257</f>
        <v>0</v>
      </c>
      <c r="I279" s="19">
        <f>Calculations!G257</f>
        <v>0</v>
      </c>
      <c r="J279" s="19">
        <f>Calculations!J257</f>
        <v>0</v>
      </c>
      <c r="K279" s="19">
        <f>Calculations!F257</f>
        <v>0</v>
      </c>
      <c r="L279" s="19">
        <f>Calculations!I257</f>
        <v>0</v>
      </c>
      <c r="M279" s="19">
        <f>Calculations!E257</f>
        <v>0</v>
      </c>
      <c r="N279" s="19">
        <f>Calculations!S257</f>
        <v>0</v>
      </c>
      <c r="O279" s="19">
        <f>Calculations!P257</f>
        <v>0</v>
      </c>
      <c r="P279" s="19">
        <f>Calculations!T257</f>
        <v>0</v>
      </c>
      <c r="Q279" s="19">
        <f>Calculations!Q257</f>
        <v>0</v>
      </c>
      <c r="R279" s="19">
        <f>Calculations!U257</f>
        <v>0.50171173786836176</v>
      </c>
      <c r="S279" s="19">
        <f>Calculations!R257</f>
        <v>1.4800000007799999E-2</v>
      </c>
      <c r="T279" s="50" t="s">
        <v>62</v>
      </c>
      <c r="U279" s="49" t="s">
        <v>69</v>
      </c>
      <c r="V279" s="49" t="s">
        <v>60</v>
      </c>
    </row>
    <row r="280" spans="2:22" x14ac:dyDescent="0.2">
      <c r="B280" s="18">
        <f>Calculations!A258</f>
        <v>4214</v>
      </c>
      <c r="C280" s="18" t="str">
        <f>Calculations!B258</f>
        <v>SHLAA 2013</v>
      </c>
      <c r="D280" s="18" t="str">
        <f>Calculations!C258</f>
        <v>Housing</v>
      </c>
      <c r="E280" s="19">
        <f>Calculations!D258</f>
        <v>2.0170309206556398</v>
      </c>
      <c r="F280" s="19">
        <f>Calculations!L258</f>
        <v>100</v>
      </c>
      <c r="G280" s="19">
        <f>Calculations!H258</f>
        <v>2.0170309206556398</v>
      </c>
      <c r="H280" s="19">
        <f>Calculations!K258</f>
        <v>0</v>
      </c>
      <c r="I280" s="19">
        <f>Calculations!G258</f>
        <v>0</v>
      </c>
      <c r="J280" s="19">
        <f>Calculations!J258</f>
        <v>0</v>
      </c>
      <c r="K280" s="19">
        <f>Calculations!F258</f>
        <v>0</v>
      </c>
      <c r="L280" s="19">
        <f>Calculations!I258</f>
        <v>0</v>
      </c>
      <c r="M280" s="19">
        <f>Calculations!E258</f>
        <v>0</v>
      </c>
      <c r="N280" s="19">
        <f>Calculations!S258</f>
        <v>0</v>
      </c>
      <c r="O280" s="19">
        <f>Calculations!P258</f>
        <v>0</v>
      </c>
      <c r="P280" s="19">
        <f>Calculations!T258</f>
        <v>5.2630458468873335E-5</v>
      </c>
      <c r="Q280" s="19">
        <f>Calculations!Q258</f>
        <v>1.061572621E-6</v>
      </c>
      <c r="R280" s="19">
        <f>Calculations!U258</f>
        <v>2.827661421098132E-3</v>
      </c>
      <c r="S280" s="19">
        <f>Calculations!R258</f>
        <v>5.7034805195E-5</v>
      </c>
      <c r="T280" s="50" t="s">
        <v>62</v>
      </c>
      <c r="U280" s="49" t="s">
        <v>69</v>
      </c>
      <c r="V280" s="49" t="s">
        <v>60</v>
      </c>
    </row>
    <row r="281" spans="2:22" x14ac:dyDescent="0.2">
      <c r="B281" s="18">
        <f>Calculations!A259</f>
        <v>4219</v>
      </c>
      <c r="C281" s="18" t="str">
        <f>Calculations!B259</f>
        <v>ELR 2014</v>
      </c>
      <c r="D281" s="18" t="str">
        <f>Calculations!C259</f>
        <v>Employment</v>
      </c>
      <c r="E281" s="19">
        <f>Calculations!D259</f>
        <v>3.03572074441092</v>
      </c>
      <c r="F281" s="19">
        <f>Calculations!L259</f>
        <v>100</v>
      </c>
      <c r="G281" s="19">
        <f>Calculations!H259</f>
        <v>3.03572074441092</v>
      </c>
      <c r="H281" s="19">
        <f>Calculations!K259</f>
        <v>0</v>
      </c>
      <c r="I281" s="19">
        <f>Calculations!G259</f>
        <v>0</v>
      </c>
      <c r="J281" s="19">
        <f>Calculations!J259</f>
        <v>0</v>
      </c>
      <c r="K281" s="19">
        <f>Calculations!F259</f>
        <v>0</v>
      </c>
      <c r="L281" s="19">
        <f>Calculations!I259</f>
        <v>0</v>
      </c>
      <c r="M281" s="19">
        <f>Calculations!E259</f>
        <v>0</v>
      </c>
      <c r="N281" s="19">
        <f>Calculations!S259</f>
        <v>0</v>
      </c>
      <c r="O281" s="19">
        <f>Calculations!P259</f>
        <v>0</v>
      </c>
      <c r="P281" s="19">
        <f>Calculations!T259</f>
        <v>0.57976347244730742</v>
      </c>
      <c r="Q281" s="19">
        <f>Calculations!Q259</f>
        <v>1.7600000001599999E-2</v>
      </c>
      <c r="R281" s="19">
        <f>Calculations!U259</f>
        <v>1.630765333930823</v>
      </c>
      <c r="S281" s="19">
        <f>Calculations!R259</f>
        <v>4.95054815348E-2</v>
      </c>
      <c r="T281" s="50" t="s">
        <v>63</v>
      </c>
      <c r="U281" s="49" t="s">
        <v>69</v>
      </c>
      <c r="V281" s="49" t="s">
        <v>60</v>
      </c>
    </row>
    <row r="282" spans="2:22" x14ac:dyDescent="0.2">
      <c r="B282" s="18">
        <f>Calculations!A260</f>
        <v>4221</v>
      </c>
      <c r="C282" s="18" t="str">
        <f>Calculations!B260</f>
        <v>SHLAA 2013</v>
      </c>
      <c r="D282" s="18" t="str">
        <f>Calculations!C260</f>
        <v>Housing</v>
      </c>
      <c r="E282" s="19">
        <f>Calculations!D260</f>
        <v>0.91079640974903697</v>
      </c>
      <c r="F282" s="19">
        <f>Calculations!L260</f>
        <v>100</v>
      </c>
      <c r="G282" s="19">
        <f>Calculations!H260</f>
        <v>0.91079640974903697</v>
      </c>
      <c r="H282" s="19">
        <f>Calculations!K260</f>
        <v>0</v>
      </c>
      <c r="I282" s="19">
        <f>Calculations!G260</f>
        <v>0</v>
      </c>
      <c r="J282" s="19">
        <f>Calculations!J260</f>
        <v>0</v>
      </c>
      <c r="K282" s="19">
        <f>Calculations!F260</f>
        <v>0</v>
      </c>
      <c r="L282" s="19">
        <f>Calculations!I260</f>
        <v>0</v>
      </c>
      <c r="M282" s="19">
        <f>Calculations!E260</f>
        <v>0</v>
      </c>
      <c r="N282" s="19">
        <f>Calculations!S260</f>
        <v>0</v>
      </c>
      <c r="O282" s="19">
        <f>Calculations!P260</f>
        <v>0</v>
      </c>
      <c r="P282" s="19">
        <f>Calculations!T260</f>
        <v>0</v>
      </c>
      <c r="Q282" s="19">
        <f>Calculations!Q260</f>
        <v>0</v>
      </c>
      <c r="R282" s="19">
        <f>Calculations!U260</f>
        <v>5.0683719154118911</v>
      </c>
      <c r="S282" s="19">
        <f>Calculations!R260</f>
        <v>4.6162549438299998E-2</v>
      </c>
      <c r="T282" s="50" t="s">
        <v>62</v>
      </c>
      <c r="U282" s="49" t="s">
        <v>69</v>
      </c>
      <c r="V282" s="49" t="s">
        <v>60</v>
      </c>
    </row>
    <row r="283" spans="2:22" x14ac:dyDescent="0.2">
      <c r="B283" s="18">
        <f>Calculations!A261</f>
        <v>4223</v>
      </c>
      <c r="C283" s="18" t="str">
        <f>Calculations!B261</f>
        <v>ELR 2014, SHLAA 2013</v>
      </c>
      <c r="D283" s="18" t="str">
        <f>Calculations!C261</f>
        <v>Housing</v>
      </c>
      <c r="E283" s="19">
        <f>Calculations!D261</f>
        <v>0.30204553011742402</v>
      </c>
      <c r="F283" s="19">
        <f>Calculations!L261</f>
        <v>100</v>
      </c>
      <c r="G283" s="19">
        <f>Calculations!H261</f>
        <v>0.30204553011742402</v>
      </c>
      <c r="H283" s="19">
        <f>Calculations!K261</f>
        <v>0</v>
      </c>
      <c r="I283" s="19">
        <f>Calculations!G261</f>
        <v>0</v>
      </c>
      <c r="J283" s="19">
        <f>Calculations!J261</f>
        <v>0</v>
      </c>
      <c r="K283" s="19">
        <f>Calculations!F261</f>
        <v>0</v>
      </c>
      <c r="L283" s="19">
        <f>Calculations!I261</f>
        <v>0</v>
      </c>
      <c r="M283" s="19">
        <f>Calculations!E261</f>
        <v>0</v>
      </c>
      <c r="N283" s="19">
        <f>Calculations!S261</f>
        <v>0</v>
      </c>
      <c r="O283" s="19">
        <f>Calculations!P261</f>
        <v>0</v>
      </c>
      <c r="P283" s="19">
        <f>Calculations!T261</f>
        <v>0</v>
      </c>
      <c r="Q283" s="19">
        <f>Calculations!Q261</f>
        <v>0</v>
      </c>
      <c r="R283" s="19">
        <f>Calculations!U261</f>
        <v>3.4430143924848262</v>
      </c>
      <c r="S283" s="19">
        <f>Calculations!R261</f>
        <v>1.03994710738E-2</v>
      </c>
      <c r="T283" s="50" t="s">
        <v>62</v>
      </c>
      <c r="U283" s="49" t="s">
        <v>69</v>
      </c>
      <c r="V283" s="49" t="s">
        <v>60</v>
      </c>
    </row>
    <row r="284" spans="2:22" x14ac:dyDescent="0.2">
      <c r="B284" s="18">
        <f>Calculations!A262</f>
        <v>4227</v>
      </c>
      <c r="C284" s="18" t="str">
        <f>Calculations!B262</f>
        <v>SHLAA 2013</v>
      </c>
      <c r="D284" s="18" t="str">
        <f>Calculations!C262</f>
        <v>Housing</v>
      </c>
      <c r="E284" s="19">
        <f>Calculations!D262</f>
        <v>1.70029243389647</v>
      </c>
      <c r="F284" s="19">
        <f>Calculations!L262</f>
        <v>100</v>
      </c>
      <c r="G284" s="19">
        <f>Calculations!H262</f>
        <v>1.70029243389647</v>
      </c>
      <c r="H284" s="19">
        <f>Calculations!K262</f>
        <v>0</v>
      </c>
      <c r="I284" s="19">
        <f>Calculations!G262</f>
        <v>0</v>
      </c>
      <c r="J284" s="19">
        <f>Calculations!J262</f>
        <v>0</v>
      </c>
      <c r="K284" s="19">
        <f>Calculations!F262</f>
        <v>0</v>
      </c>
      <c r="L284" s="19">
        <f>Calculations!I262</f>
        <v>0</v>
      </c>
      <c r="M284" s="19">
        <f>Calculations!E262</f>
        <v>0</v>
      </c>
      <c r="N284" s="19">
        <f>Calculations!S262</f>
        <v>0.61165948820738281</v>
      </c>
      <c r="O284" s="19">
        <f>Calculations!P262</f>
        <v>1.0399999999200001E-2</v>
      </c>
      <c r="P284" s="19">
        <f>Calculations!T262</f>
        <v>2.3525364926981453E-2</v>
      </c>
      <c r="Q284" s="19">
        <f>Calculations!Q262</f>
        <v>3.9999999989999944E-4</v>
      </c>
      <c r="R284" s="19">
        <f>Calculations!U262</f>
        <v>0.82338777290309662</v>
      </c>
      <c r="S284" s="19">
        <f>Calculations!R262</f>
        <v>1.4000000004300002E-2</v>
      </c>
      <c r="T284" s="50" t="s">
        <v>62</v>
      </c>
      <c r="U284" s="49" t="s">
        <v>69</v>
      </c>
      <c r="V284" s="49" t="s">
        <v>60</v>
      </c>
    </row>
    <row r="285" spans="2:22" x14ac:dyDescent="0.2">
      <c r="B285" s="18">
        <f>Calculations!A263</f>
        <v>4228</v>
      </c>
      <c r="C285" s="18" t="str">
        <f>Calculations!B263</f>
        <v>SHLAA 2013</v>
      </c>
      <c r="D285" s="18" t="str">
        <f>Calculations!C263</f>
        <v>Housing</v>
      </c>
      <c r="E285" s="19">
        <f>Calculations!D263</f>
        <v>3.5404053175896499</v>
      </c>
      <c r="F285" s="19">
        <f>Calculations!L263</f>
        <v>100</v>
      </c>
      <c r="G285" s="19">
        <f>Calculations!H263</f>
        <v>3.5404053175896499</v>
      </c>
      <c r="H285" s="19">
        <f>Calculations!K263</f>
        <v>0</v>
      </c>
      <c r="I285" s="19">
        <f>Calculations!G263</f>
        <v>0</v>
      </c>
      <c r="J285" s="19">
        <f>Calculations!J263</f>
        <v>0</v>
      </c>
      <c r="K285" s="19">
        <f>Calculations!F263</f>
        <v>0</v>
      </c>
      <c r="L285" s="19">
        <f>Calculations!I263</f>
        <v>0</v>
      </c>
      <c r="M285" s="19">
        <f>Calculations!E263</f>
        <v>0</v>
      </c>
      <c r="N285" s="19">
        <f>Calculations!S263</f>
        <v>0</v>
      </c>
      <c r="O285" s="19">
        <f>Calculations!P263</f>
        <v>0</v>
      </c>
      <c r="P285" s="19">
        <f>Calculations!T263</f>
        <v>0.5197145058331043</v>
      </c>
      <c r="Q285" s="19">
        <f>Calculations!Q263</f>
        <v>1.8400000000799999E-2</v>
      </c>
      <c r="R285" s="19">
        <f>Calculations!U263</f>
        <v>2.9995735279965126</v>
      </c>
      <c r="S285" s="19">
        <f>Calculations!R263</f>
        <v>0.1061970606902</v>
      </c>
      <c r="T285" s="50" t="s">
        <v>62</v>
      </c>
      <c r="U285" s="49" t="s">
        <v>69</v>
      </c>
      <c r="V285" s="49" t="s">
        <v>60</v>
      </c>
    </row>
    <row r="286" spans="2:22" x14ac:dyDescent="0.2">
      <c r="B286" s="18">
        <f>Calculations!A264</f>
        <v>4236</v>
      </c>
      <c r="C286" s="18" t="str">
        <f>Calculations!B264</f>
        <v>SHLAA 2013</v>
      </c>
      <c r="D286" s="18" t="str">
        <f>Calculations!C264</f>
        <v>Housing</v>
      </c>
      <c r="E286" s="19">
        <f>Calculations!D264</f>
        <v>0.22067628076675699</v>
      </c>
      <c r="F286" s="19">
        <f>Calculations!L264</f>
        <v>100</v>
      </c>
      <c r="G286" s="19">
        <f>Calculations!H264</f>
        <v>0.22067628076675699</v>
      </c>
      <c r="H286" s="19">
        <f>Calculations!K264</f>
        <v>0</v>
      </c>
      <c r="I286" s="19">
        <f>Calculations!G264</f>
        <v>0</v>
      </c>
      <c r="J286" s="19">
        <f>Calculations!J264</f>
        <v>0</v>
      </c>
      <c r="K286" s="19">
        <f>Calculations!F264</f>
        <v>0</v>
      </c>
      <c r="L286" s="19">
        <f>Calculations!I264</f>
        <v>0</v>
      </c>
      <c r="M286" s="19">
        <f>Calculations!E264</f>
        <v>0</v>
      </c>
      <c r="N286" s="19">
        <f>Calculations!S264</f>
        <v>0</v>
      </c>
      <c r="O286" s="19">
        <f>Calculations!P264</f>
        <v>0</v>
      </c>
      <c r="P286" s="19">
        <f>Calculations!T264</f>
        <v>0</v>
      </c>
      <c r="Q286" s="19">
        <f>Calculations!Q264</f>
        <v>0</v>
      </c>
      <c r="R286" s="19">
        <f>Calculations!U264</f>
        <v>0</v>
      </c>
      <c r="S286" s="19">
        <f>Calculations!R264</f>
        <v>0</v>
      </c>
      <c r="T286" s="50" t="s">
        <v>62</v>
      </c>
      <c r="U286" s="51" t="s">
        <v>70</v>
      </c>
      <c r="V286" s="49" t="s">
        <v>64</v>
      </c>
    </row>
    <row r="287" spans="2:22" x14ac:dyDescent="0.2">
      <c r="B287" s="18">
        <f>Calculations!A265</f>
        <v>4242</v>
      </c>
      <c r="C287" s="18" t="str">
        <f>Calculations!B265</f>
        <v>SHLAA 2013</v>
      </c>
      <c r="D287" s="18" t="str">
        <f>Calculations!C265</f>
        <v>Housing</v>
      </c>
      <c r="E287" s="19">
        <f>Calculations!D265</f>
        <v>0.23996568823847</v>
      </c>
      <c r="F287" s="19">
        <f>Calculations!L265</f>
        <v>100</v>
      </c>
      <c r="G287" s="19">
        <f>Calculations!H265</f>
        <v>0.23996568823847</v>
      </c>
      <c r="H287" s="19">
        <f>Calculations!K265</f>
        <v>0</v>
      </c>
      <c r="I287" s="19">
        <f>Calculations!G265</f>
        <v>0</v>
      </c>
      <c r="J287" s="19">
        <f>Calculations!J265</f>
        <v>0</v>
      </c>
      <c r="K287" s="19">
        <f>Calculations!F265</f>
        <v>0</v>
      </c>
      <c r="L287" s="19">
        <f>Calculations!I265</f>
        <v>0</v>
      </c>
      <c r="M287" s="19">
        <f>Calculations!E265</f>
        <v>0</v>
      </c>
      <c r="N287" s="19">
        <f>Calculations!S265</f>
        <v>0</v>
      </c>
      <c r="O287" s="19">
        <f>Calculations!P265</f>
        <v>0</v>
      </c>
      <c r="P287" s="19">
        <f>Calculations!T265</f>
        <v>0</v>
      </c>
      <c r="Q287" s="19">
        <f>Calculations!Q265</f>
        <v>0</v>
      </c>
      <c r="R287" s="19">
        <f>Calculations!U265</f>
        <v>11.90444321315282</v>
      </c>
      <c r="S287" s="19">
        <f>Calculations!R265</f>
        <v>2.8566579087399999E-2</v>
      </c>
      <c r="T287" s="50" t="s">
        <v>62</v>
      </c>
      <c r="U287" s="49" t="s">
        <v>69</v>
      </c>
      <c r="V287" s="49" t="s">
        <v>60</v>
      </c>
    </row>
    <row r="288" spans="2:22" x14ac:dyDescent="0.2">
      <c r="B288" s="18">
        <f>Calculations!A266</f>
        <v>4249</v>
      </c>
      <c r="C288" s="18" t="str">
        <f>Calculations!B266</f>
        <v>SHLAA 2013</v>
      </c>
      <c r="D288" s="18" t="str">
        <f>Calculations!C266</f>
        <v>Housing</v>
      </c>
      <c r="E288" s="19">
        <f>Calculations!D266</f>
        <v>0.86846060171606199</v>
      </c>
      <c r="F288" s="19">
        <f>Calculations!L266</f>
        <v>100</v>
      </c>
      <c r="G288" s="19">
        <f>Calculations!H266</f>
        <v>0.86846060171606199</v>
      </c>
      <c r="H288" s="19">
        <f>Calculations!K266</f>
        <v>0</v>
      </c>
      <c r="I288" s="19">
        <f>Calculations!G266</f>
        <v>0</v>
      </c>
      <c r="J288" s="19">
        <f>Calculations!J266</f>
        <v>0</v>
      </c>
      <c r="K288" s="19">
        <f>Calculations!F266</f>
        <v>0</v>
      </c>
      <c r="L288" s="19">
        <f>Calculations!I266</f>
        <v>0</v>
      </c>
      <c r="M288" s="19">
        <f>Calculations!E266</f>
        <v>0</v>
      </c>
      <c r="N288" s="19">
        <f>Calculations!S266</f>
        <v>0</v>
      </c>
      <c r="O288" s="19">
        <f>Calculations!P266</f>
        <v>0</v>
      </c>
      <c r="P288" s="19">
        <f>Calculations!T266</f>
        <v>1.9722732470942916</v>
      </c>
      <c r="Q288" s="19">
        <f>Calculations!Q266</f>
        <v>1.71284161092E-2</v>
      </c>
      <c r="R288" s="19">
        <f>Calculations!U266</f>
        <v>1.2723892199329492</v>
      </c>
      <c r="S288" s="19">
        <f>Calculations!R266</f>
        <v>1.1050199075599999E-2</v>
      </c>
      <c r="T288" s="50" t="s">
        <v>62</v>
      </c>
      <c r="U288" s="49" t="s">
        <v>69</v>
      </c>
      <c r="V288" s="49" t="s">
        <v>60</v>
      </c>
    </row>
    <row r="289" spans="2:22" x14ac:dyDescent="0.2">
      <c r="B289" s="18">
        <f>Calculations!A267</f>
        <v>4250</v>
      </c>
      <c r="C289" s="18" t="str">
        <f>Calculations!B267</f>
        <v>ELR 2014</v>
      </c>
      <c r="D289" s="18" t="str">
        <f>Calculations!C267</f>
        <v>Employment</v>
      </c>
      <c r="E289" s="19">
        <f>Calculations!D267</f>
        <v>1.1498283113071901</v>
      </c>
      <c r="F289" s="19">
        <f>Calculations!L267</f>
        <v>100</v>
      </c>
      <c r="G289" s="19">
        <f>Calculations!H267</f>
        <v>1.1498283113071901</v>
      </c>
      <c r="H289" s="19">
        <f>Calculations!K267</f>
        <v>0</v>
      </c>
      <c r="I289" s="19">
        <f>Calculations!G267</f>
        <v>0</v>
      </c>
      <c r="J289" s="19">
        <f>Calculations!J267</f>
        <v>0</v>
      </c>
      <c r="K289" s="19">
        <f>Calculations!F267</f>
        <v>0</v>
      </c>
      <c r="L289" s="19">
        <f>Calculations!I267</f>
        <v>0</v>
      </c>
      <c r="M289" s="19">
        <f>Calculations!E267</f>
        <v>0</v>
      </c>
      <c r="N289" s="19">
        <f>Calculations!S267</f>
        <v>0</v>
      </c>
      <c r="O289" s="19">
        <f>Calculations!P267</f>
        <v>0</v>
      </c>
      <c r="P289" s="19">
        <f>Calculations!T267</f>
        <v>1.1132096742989599</v>
      </c>
      <c r="Q289" s="19">
        <f>Calculations!Q267</f>
        <v>1.27999999993E-2</v>
      </c>
      <c r="R289" s="19">
        <f>Calculations!U267</f>
        <v>0.9190467794523437</v>
      </c>
      <c r="S289" s="19">
        <f>Calculations!R267</f>
        <v>1.05674600643E-2</v>
      </c>
      <c r="T289" s="50" t="s">
        <v>63</v>
      </c>
      <c r="U289" s="49" t="s">
        <v>69</v>
      </c>
      <c r="V289" s="49" t="s">
        <v>60</v>
      </c>
    </row>
    <row r="290" spans="2:22" x14ac:dyDescent="0.2">
      <c r="B290" s="18">
        <f>Calculations!A268</f>
        <v>4252</v>
      </c>
      <c r="C290" s="18" t="str">
        <f>Calculations!B268</f>
        <v>SHLAA 2013</v>
      </c>
      <c r="D290" s="18" t="str">
        <f>Calculations!C268</f>
        <v>Housing</v>
      </c>
      <c r="E290" s="19">
        <f>Calculations!D268</f>
        <v>5.2376965134241997</v>
      </c>
      <c r="F290" s="19">
        <f>Calculations!L268</f>
        <v>100</v>
      </c>
      <c r="G290" s="19">
        <f>Calculations!H268</f>
        <v>5.2376965134241997</v>
      </c>
      <c r="H290" s="19">
        <f>Calculations!K268</f>
        <v>0</v>
      </c>
      <c r="I290" s="19">
        <f>Calculations!G268</f>
        <v>0</v>
      </c>
      <c r="J290" s="19">
        <f>Calculations!J268</f>
        <v>0</v>
      </c>
      <c r="K290" s="19">
        <f>Calculations!F268</f>
        <v>0</v>
      </c>
      <c r="L290" s="19">
        <f>Calculations!I268</f>
        <v>0</v>
      </c>
      <c r="M290" s="19">
        <f>Calculations!E268</f>
        <v>0</v>
      </c>
      <c r="N290" s="19">
        <f>Calculations!S268</f>
        <v>1.0538984047323585</v>
      </c>
      <c r="O290" s="19">
        <f>Calculations!P268</f>
        <v>5.5199999999700003E-2</v>
      </c>
      <c r="P290" s="19">
        <f>Calculations!T268</f>
        <v>4.6894055903732657</v>
      </c>
      <c r="Q290" s="19">
        <f>Calculations!Q268</f>
        <v>0.24561683310730004</v>
      </c>
      <c r="R290" s="19">
        <f>Calculations!U268</f>
        <v>9.4694919658058936</v>
      </c>
      <c r="S290" s="19">
        <f>Calculations!R268</f>
        <v>0.49598325053199999</v>
      </c>
      <c r="T290" s="50" t="s">
        <v>62</v>
      </c>
      <c r="U290" s="49" t="s">
        <v>69</v>
      </c>
      <c r="V290" s="49" t="s">
        <v>60</v>
      </c>
    </row>
    <row r="291" spans="2:22" x14ac:dyDescent="0.2">
      <c r="B291" s="18">
        <f>Calculations!A269</f>
        <v>4253</v>
      </c>
      <c r="C291" s="18" t="str">
        <f>Calculations!B269</f>
        <v>SHLAA 2013</v>
      </c>
      <c r="D291" s="18" t="str">
        <f>Calculations!C269</f>
        <v>Housing</v>
      </c>
      <c r="E291" s="19">
        <f>Calculations!D269</f>
        <v>1.63454702951055</v>
      </c>
      <c r="F291" s="19">
        <f>Calculations!L269</f>
        <v>100</v>
      </c>
      <c r="G291" s="19">
        <f>Calculations!H269</f>
        <v>1.63454702951055</v>
      </c>
      <c r="H291" s="19">
        <f>Calculations!K269</f>
        <v>0</v>
      </c>
      <c r="I291" s="19">
        <f>Calculations!G269</f>
        <v>0</v>
      </c>
      <c r="J291" s="19">
        <f>Calculations!J269</f>
        <v>0</v>
      </c>
      <c r="K291" s="19">
        <f>Calculations!F269</f>
        <v>0</v>
      </c>
      <c r="L291" s="19">
        <f>Calculations!I269</f>
        <v>0</v>
      </c>
      <c r="M291" s="19">
        <f>Calculations!E269</f>
        <v>0</v>
      </c>
      <c r="N291" s="19">
        <f>Calculations!S269</f>
        <v>1.5104894739855292</v>
      </c>
      <c r="O291" s="19">
        <f>Calculations!P269</f>
        <v>2.46896608281E-2</v>
      </c>
      <c r="P291" s="19">
        <f>Calculations!T269</f>
        <v>1.1385485376320206</v>
      </c>
      <c r="Q291" s="19">
        <f>Calculations!Q269</f>
        <v>1.8610111301400001E-2</v>
      </c>
      <c r="R291" s="19">
        <f>Calculations!U269</f>
        <v>4.9117419924308026</v>
      </c>
      <c r="S291" s="19">
        <f>Calculations!R269</f>
        <v>8.0284732834499994E-2</v>
      </c>
      <c r="T291" s="50" t="s">
        <v>62</v>
      </c>
      <c r="U291" s="49" t="s">
        <v>69</v>
      </c>
      <c r="V291" s="49" t="s">
        <v>60</v>
      </c>
    </row>
    <row r="292" spans="2:22" x14ac:dyDescent="0.2">
      <c r="B292" s="18">
        <f>Calculations!A270</f>
        <v>4254</v>
      </c>
      <c r="C292" s="18" t="str">
        <f>Calculations!B270</f>
        <v>SHLAA 2013</v>
      </c>
      <c r="D292" s="18" t="str">
        <f>Calculations!C270</f>
        <v>Housing</v>
      </c>
      <c r="E292" s="19">
        <f>Calculations!D270</f>
        <v>0.54678489498507299</v>
      </c>
      <c r="F292" s="19">
        <f>Calculations!L270</f>
        <v>100</v>
      </c>
      <c r="G292" s="19">
        <f>Calculations!H270</f>
        <v>0.54678489498507299</v>
      </c>
      <c r="H292" s="19">
        <f>Calculations!K270</f>
        <v>0</v>
      </c>
      <c r="I292" s="19">
        <f>Calculations!G270</f>
        <v>0</v>
      </c>
      <c r="J292" s="19">
        <f>Calculations!J270</f>
        <v>0</v>
      </c>
      <c r="K292" s="19">
        <f>Calculations!F270</f>
        <v>0</v>
      </c>
      <c r="L292" s="19">
        <f>Calculations!I270</f>
        <v>0</v>
      </c>
      <c r="M292" s="19">
        <f>Calculations!E270</f>
        <v>0</v>
      </c>
      <c r="N292" s="19">
        <f>Calculations!S270</f>
        <v>10.376134130762491</v>
      </c>
      <c r="O292" s="19">
        <f>Calculations!P270</f>
        <v>5.6735134110400001E-2</v>
      </c>
      <c r="P292" s="19">
        <f>Calculations!T270</f>
        <v>3.6687569597817125</v>
      </c>
      <c r="Q292" s="19">
        <f>Calculations!Q270</f>
        <v>2.0060208889799994E-2</v>
      </c>
      <c r="R292" s="19">
        <f>Calculations!U270</f>
        <v>30.993822471710097</v>
      </c>
      <c r="S292" s="19">
        <f>Calculations!R270</f>
        <v>0.16946953965380002</v>
      </c>
      <c r="T292" s="50" t="s">
        <v>62</v>
      </c>
      <c r="U292" s="49" t="s">
        <v>69</v>
      </c>
      <c r="V292" s="49" t="s">
        <v>60</v>
      </c>
    </row>
    <row r="293" spans="2:22" x14ac:dyDescent="0.2">
      <c r="B293" s="18">
        <f>Calculations!A271</f>
        <v>4255</v>
      </c>
      <c r="C293" s="18" t="str">
        <f>Calculations!B271</f>
        <v>SHLAA 2013</v>
      </c>
      <c r="D293" s="18" t="str">
        <f>Calculations!C271</f>
        <v>Housing</v>
      </c>
      <c r="E293" s="19">
        <f>Calculations!D271</f>
        <v>2.7699970213485301</v>
      </c>
      <c r="F293" s="19">
        <f>Calculations!L271</f>
        <v>100</v>
      </c>
      <c r="G293" s="19">
        <f>Calculations!H271</f>
        <v>2.7699970213485301</v>
      </c>
      <c r="H293" s="19">
        <f>Calculations!K271</f>
        <v>0</v>
      </c>
      <c r="I293" s="19">
        <f>Calculations!G271</f>
        <v>0</v>
      </c>
      <c r="J293" s="19">
        <f>Calculations!J271</f>
        <v>0</v>
      </c>
      <c r="K293" s="19">
        <f>Calculations!F271</f>
        <v>0</v>
      </c>
      <c r="L293" s="19">
        <f>Calculations!I271</f>
        <v>0</v>
      </c>
      <c r="M293" s="19">
        <f>Calculations!E271</f>
        <v>0</v>
      </c>
      <c r="N293" s="19">
        <f>Calculations!S271</f>
        <v>0.98756421232115243</v>
      </c>
      <c r="O293" s="19">
        <f>Calculations!P271</f>
        <v>2.7355499265199999E-2</v>
      </c>
      <c r="P293" s="19">
        <f>Calculations!T271</f>
        <v>0.51300814301893838</v>
      </c>
      <c r="Q293" s="19">
        <f>Calculations!Q271</f>
        <v>1.4210310280900001E-2</v>
      </c>
      <c r="R293" s="19">
        <f>Calculations!U271</f>
        <v>7.4736400325122272</v>
      </c>
      <c r="S293" s="19">
        <f>Calculations!R271</f>
        <v>0.2070196062869</v>
      </c>
      <c r="T293" s="50" t="s">
        <v>62</v>
      </c>
      <c r="U293" s="49" t="s">
        <v>69</v>
      </c>
      <c r="V293" s="49" t="s">
        <v>60</v>
      </c>
    </row>
    <row r="294" spans="2:22" x14ac:dyDescent="0.2">
      <c r="B294" s="18">
        <f>Calculations!A272</f>
        <v>4256</v>
      </c>
      <c r="C294" s="18" t="str">
        <f>Calculations!B272</f>
        <v>SHLAA 2013</v>
      </c>
      <c r="D294" s="18" t="str">
        <f>Calculations!C272</f>
        <v>Housing</v>
      </c>
      <c r="E294" s="19">
        <f>Calculations!D272</f>
        <v>1.89607413264738</v>
      </c>
      <c r="F294" s="19">
        <f>Calculations!L272</f>
        <v>100</v>
      </c>
      <c r="G294" s="19">
        <f>Calculations!H272</f>
        <v>1.89607413264738</v>
      </c>
      <c r="H294" s="19">
        <f>Calculations!K272</f>
        <v>0</v>
      </c>
      <c r="I294" s="19">
        <f>Calculations!G272</f>
        <v>0</v>
      </c>
      <c r="J294" s="19">
        <f>Calculations!J272</f>
        <v>0</v>
      </c>
      <c r="K294" s="19">
        <f>Calculations!F272</f>
        <v>0</v>
      </c>
      <c r="L294" s="19">
        <f>Calculations!I272</f>
        <v>0</v>
      </c>
      <c r="M294" s="19">
        <f>Calculations!E272</f>
        <v>0</v>
      </c>
      <c r="N294" s="19">
        <f>Calculations!S272</f>
        <v>0</v>
      </c>
      <c r="O294" s="19">
        <f>Calculations!P272</f>
        <v>0</v>
      </c>
      <c r="P294" s="19">
        <f>Calculations!T272</f>
        <v>0.41028646137944819</v>
      </c>
      <c r="Q294" s="19">
        <f>Calculations!Q272</f>
        <v>7.7793354639699996E-3</v>
      </c>
      <c r="R294" s="19">
        <f>Calculations!U272</f>
        <v>2.2193356963567532</v>
      </c>
      <c r="S294" s="19">
        <f>Calculations!R272</f>
        <v>4.2080250055230001E-2</v>
      </c>
      <c r="T294" s="50" t="s">
        <v>62</v>
      </c>
      <c r="U294" s="49" t="s">
        <v>69</v>
      </c>
      <c r="V294" s="49" t="s">
        <v>60</v>
      </c>
    </row>
    <row r="295" spans="2:22" x14ac:dyDescent="0.2">
      <c r="B295" s="18">
        <f>Calculations!A273</f>
        <v>4258</v>
      </c>
      <c r="C295" s="18" t="str">
        <f>Calculations!B273</f>
        <v>SHLAA 2013</v>
      </c>
      <c r="D295" s="18" t="str">
        <f>Calculations!C273</f>
        <v>Housing</v>
      </c>
      <c r="E295" s="19">
        <f>Calculations!D273</f>
        <v>0.48297458434641499</v>
      </c>
      <c r="F295" s="19">
        <f>Calculations!L273</f>
        <v>100</v>
      </c>
      <c r="G295" s="19">
        <f>Calculations!H273</f>
        <v>0.48297458434641499</v>
      </c>
      <c r="H295" s="19">
        <f>Calculations!K273</f>
        <v>0</v>
      </c>
      <c r="I295" s="19">
        <f>Calculations!G273</f>
        <v>0</v>
      </c>
      <c r="J295" s="19">
        <f>Calculations!J273</f>
        <v>0</v>
      </c>
      <c r="K295" s="19">
        <f>Calculations!F273</f>
        <v>0</v>
      </c>
      <c r="L295" s="19">
        <f>Calculations!I273</f>
        <v>0</v>
      </c>
      <c r="M295" s="19">
        <f>Calculations!E273</f>
        <v>0</v>
      </c>
      <c r="N295" s="19">
        <f>Calculations!S273</f>
        <v>0.43776648760538328</v>
      </c>
      <c r="O295" s="19">
        <f>Calculations!P273</f>
        <v>2.1143008739200001E-3</v>
      </c>
      <c r="P295" s="19">
        <f>Calculations!T273</f>
        <v>0.3972034540856974</v>
      </c>
      <c r="Q295" s="19">
        <f>Calculations!Q273</f>
        <v>1.9183917313800002E-3</v>
      </c>
      <c r="R295" s="19">
        <f>Calculations!U273</f>
        <v>5.2966315178505701</v>
      </c>
      <c r="S295" s="19">
        <f>Calculations!R273</f>
        <v>2.5581384057700003E-2</v>
      </c>
      <c r="T295" s="50" t="s">
        <v>62</v>
      </c>
      <c r="U295" s="49" t="s">
        <v>69</v>
      </c>
      <c r="V295" s="49" t="s">
        <v>60</v>
      </c>
    </row>
    <row r="296" spans="2:22" x14ac:dyDescent="0.2">
      <c r="B296" s="18">
        <f>Calculations!A274</f>
        <v>4260</v>
      </c>
      <c r="C296" s="18" t="str">
        <f>Calculations!B274</f>
        <v>SHLAA 2013</v>
      </c>
      <c r="D296" s="18" t="str">
        <f>Calculations!C274</f>
        <v>Housing</v>
      </c>
      <c r="E296" s="19">
        <f>Calculations!D274</f>
        <v>1.05974838524366</v>
      </c>
      <c r="F296" s="19">
        <f>Calculations!L274</f>
        <v>100</v>
      </c>
      <c r="G296" s="19">
        <f>Calculations!H274</f>
        <v>1.05974838524366</v>
      </c>
      <c r="H296" s="19">
        <f>Calculations!K274</f>
        <v>0</v>
      </c>
      <c r="I296" s="19">
        <f>Calculations!G274</f>
        <v>0</v>
      </c>
      <c r="J296" s="19">
        <f>Calculations!J274</f>
        <v>0</v>
      </c>
      <c r="K296" s="19">
        <f>Calculations!F274</f>
        <v>0</v>
      </c>
      <c r="L296" s="19">
        <f>Calculations!I274</f>
        <v>0</v>
      </c>
      <c r="M296" s="19">
        <f>Calculations!E274</f>
        <v>0</v>
      </c>
      <c r="N296" s="19">
        <f>Calculations!S274</f>
        <v>1.1446516971206275</v>
      </c>
      <c r="O296" s="19">
        <f>Calculations!P274</f>
        <v>1.21304278769E-2</v>
      </c>
      <c r="P296" s="19">
        <f>Calculations!T274</f>
        <v>2.3789214453488898</v>
      </c>
      <c r="Q296" s="19">
        <f>Calculations!Q274</f>
        <v>2.52105816033E-2</v>
      </c>
      <c r="R296" s="19">
        <f>Calculations!U274</f>
        <v>2.9347670495434768</v>
      </c>
      <c r="S296" s="19">
        <f>Calculations!R274</f>
        <v>3.1101146418199999E-2</v>
      </c>
      <c r="T296" s="50" t="s">
        <v>62</v>
      </c>
      <c r="U296" s="49" t="s">
        <v>69</v>
      </c>
      <c r="V296" s="49" t="s">
        <v>60</v>
      </c>
    </row>
    <row r="297" spans="2:22" x14ac:dyDescent="0.2">
      <c r="B297" s="18">
        <f>Calculations!A275</f>
        <v>4263</v>
      </c>
      <c r="C297" s="18" t="str">
        <f>Calculations!B275</f>
        <v>SHLAA 2013</v>
      </c>
      <c r="D297" s="18" t="str">
        <f>Calculations!C275</f>
        <v>Housing</v>
      </c>
      <c r="E297" s="19">
        <f>Calculations!D275</f>
        <v>0.265475233521757</v>
      </c>
      <c r="F297" s="19">
        <f>Calculations!L275</f>
        <v>100</v>
      </c>
      <c r="G297" s="19">
        <f>Calculations!H275</f>
        <v>0.265475233521757</v>
      </c>
      <c r="H297" s="19">
        <f>Calculations!K275</f>
        <v>0</v>
      </c>
      <c r="I297" s="19">
        <f>Calculations!G275</f>
        <v>0</v>
      </c>
      <c r="J297" s="19">
        <f>Calculations!J275</f>
        <v>0</v>
      </c>
      <c r="K297" s="19">
        <f>Calculations!F275</f>
        <v>0</v>
      </c>
      <c r="L297" s="19">
        <f>Calculations!I275</f>
        <v>0</v>
      </c>
      <c r="M297" s="19">
        <f>Calculations!E275</f>
        <v>0</v>
      </c>
      <c r="N297" s="19">
        <f>Calculations!S275</f>
        <v>0</v>
      </c>
      <c r="O297" s="19">
        <f>Calculations!P275</f>
        <v>0</v>
      </c>
      <c r="P297" s="19">
        <f>Calculations!T275</f>
        <v>2.1029616252140739</v>
      </c>
      <c r="Q297" s="19">
        <f>Calculations!Q275</f>
        <v>5.5828422854099996E-3</v>
      </c>
      <c r="R297" s="19">
        <f>Calculations!U275</f>
        <v>36.390686036508363</v>
      </c>
      <c r="S297" s="19">
        <f>Calculations!R275</f>
        <v>9.6608258735589994E-2</v>
      </c>
      <c r="T297" s="50" t="s">
        <v>62</v>
      </c>
      <c r="U297" s="49" t="s">
        <v>69</v>
      </c>
      <c r="V297" s="49" t="s">
        <v>60</v>
      </c>
    </row>
    <row r="298" spans="2:22" x14ac:dyDescent="0.2">
      <c r="B298" s="18">
        <f>Calculations!A276</f>
        <v>4278</v>
      </c>
      <c r="C298" s="18" t="str">
        <f>Calculations!B276</f>
        <v>SHLAA 2013</v>
      </c>
      <c r="D298" s="18" t="str">
        <f>Calculations!C276</f>
        <v>Housing</v>
      </c>
      <c r="E298" s="19">
        <f>Calculations!D276</f>
        <v>0.18026110872046899</v>
      </c>
      <c r="F298" s="19">
        <f>Calculations!L276</f>
        <v>100</v>
      </c>
      <c r="G298" s="19">
        <f>Calculations!H276</f>
        <v>0.18026110872046899</v>
      </c>
      <c r="H298" s="19">
        <f>Calculations!K276</f>
        <v>0</v>
      </c>
      <c r="I298" s="19">
        <f>Calculations!G276</f>
        <v>0</v>
      </c>
      <c r="J298" s="19">
        <f>Calculations!J276</f>
        <v>0</v>
      </c>
      <c r="K298" s="19">
        <f>Calculations!F276</f>
        <v>0</v>
      </c>
      <c r="L298" s="19">
        <f>Calculations!I276</f>
        <v>0</v>
      </c>
      <c r="M298" s="19">
        <f>Calculations!E276</f>
        <v>0</v>
      </c>
      <c r="N298" s="19">
        <f>Calculations!S276</f>
        <v>0</v>
      </c>
      <c r="O298" s="19">
        <f>Calculations!P276</f>
        <v>0</v>
      </c>
      <c r="P298" s="19">
        <f>Calculations!T276</f>
        <v>0</v>
      </c>
      <c r="Q298" s="19">
        <f>Calculations!Q276</f>
        <v>0</v>
      </c>
      <c r="R298" s="19">
        <f>Calculations!U276</f>
        <v>0</v>
      </c>
      <c r="S298" s="19">
        <f>Calculations!R276</f>
        <v>0</v>
      </c>
      <c r="T298" s="50" t="s">
        <v>62</v>
      </c>
      <c r="U298" s="51" t="s">
        <v>70</v>
      </c>
      <c r="V298" s="49" t="s">
        <v>64</v>
      </c>
    </row>
    <row r="299" spans="2:22" x14ac:dyDescent="0.2">
      <c r="B299" s="18">
        <f>Calculations!A277</f>
        <v>4282</v>
      </c>
      <c r="C299" s="18" t="str">
        <f>Calculations!B277</f>
        <v>SHLAA 2013</v>
      </c>
      <c r="D299" s="18" t="str">
        <f>Calculations!C277</f>
        <v>Housing</v>
      </c>
      <c r="E299" s="19">
        <f>Calculations!D277</f>
        <v>0.96252032925261399</v>
      </c>
      <c r="F299" s="19">
        <f>Calculations!L277</f>
        <v>100</v>
      </c>
      <c r="G299" s="19">
        <f>Calculations!H277</f>
        <v>0.96252032925261399</v>
      </c>
      <c r="H299" s="19">
        <f>Calculations!K277</f>
        <v>0</v>
      </c>
      <c r="I299" s="19">
        <f>Calculations!G277</f>
        <v>0</v>
      </c>
      <c r="J299" s="19">
        <f>Calculations!J277</f>
        <v>0</v>
      </c>
      <c r="K299" s="19">
        <f>Calculations!F277</f>
        <v>0</v>
      </c>
      <c r="L299" s="19">
        <f>Calculations!I277</f>
        <v>0</v>
      </c>
      <c r="M299" s="19">
        <f>Calculations!E277</f>
        <v>0</v>
      </c>
      <c r="N299" s="19">
        <f>Calculations!S277</f>
        <v>0</v>
      </c>
      <c r="O299" s="19">
        <f>Calculations!P277</f>
        <v>0</v>
      </c>
      <c r="P299" s="19">
        <f>Calculations!T277</f>
        <v>0</v>
      </c>
      <c r="Q299" s="19">
        <f>Calculations!Q277</f>
        <v>0</v>
      </c>
      <c r="R299" s="19">
        <f>Calculations!U277</f>
        <v>4.9869076564202492</v>
      </c>
      <c r="S299" s="19">
        <f>Calculations!R277</f>
        <v>4.7999999994099998E-2</v>
      </c>
      <c r="T299" s="50" t="s">
        <v>62</v>
      </c>
      <c r="U299" s="49" t="s">
        <v>69</v>
      </c>
      <c r="V299" s="49" t="s">
        <v>60</v>
      </c>
    </row>
    <row r="300" spans="2:22" x14ac:dyDescent="0.2">
      <c r="B300" s="18">
        <f>Calculations!A278</f>
        <v>4283</v>
      </c>
      <c r="C300" s="18" t="str">
        <f>Calculations!B278</f>
        <v>SHLAA 2013</v>
      </c>
      <c r="D300" s="18" t="str">
        <f>Calculations!C278</f>
        <v>Employment</v>
      </c>
      <c r="E300" s="19">
        <f>Calculations!D278</f>
        <v>0.63503912975602606</v>
      </c>
      <c r="F300" s="19">
        <f>Calculations!L278</f>
        <v>100</v>
      </c>
      <c r="G300" s="19">
        <f>Calculations!H278</f>
        <v>0.63503912975602606</v>
      </c>
      <c r="H300" s="19">
        <f>Calculations!K278</f>
        <v>0</v>
      </c>
      <c r="I300" s="19">
        <f>Calculations!G278</f>
        <v>0</v>
      </c>
      <c r="J300" s="19">
        <f>Calculations!J278</f>
        <v>0</v>
      </c>
      <c r="K300" s="19">
        <f>Calculations!F278</f>
        <v>0</v>
      </c>
      <c r="L300" s="19">
        <f>Calculations!I278</f>
        <v>0</v>
      </c>
      <c r="M300" s="19">
        <f>Calculations!E278</f>
        <v>0</v>
      </c>
      <c r="N300" s="19">
        <f>Calculations!S278</f>
        <v>0</v>
      </c>
      <c r="O300" s="19">
        <f>Calculations!P278</f>
        <v>0</v>
      </c>
      <c r="P300" s="19">
        <f>Calculations!T278</f>
        <v>0.50660939568023078</v>
      </c>
      <c r="Q300" s="19">
        <f>Calculations!Q278</f>
        <v>3.2171678975900001E-3</v>
      </c>
      <c r="R300" s="19">
        <f>Calculations!U278</f>
        <v>7.3030922238646365</v>
      </c>
      <c r="S300" s="19">
        <f>Calculations!R278</f>
        <v>4.637749330371E-2</v>
      </c>
      <c r="T300" s="50" t="s">
        <v>63</v>
      </c>
      <c r="U300" s="49" t="s">
        <v>69</v>
      </c>
      <c r="V300" s="49" t="s">
        <v>60</v>
      </c>
    </row>
    <row r="301" spans="2:22" x14ac:dyDescent="0.2">
      <c r="B301" s="18">
        <f>Calculations!A279</f>
        <v>4284</v>
      </c>
      <c r="C301" s="18" t="str">
        <f>Calculations!B279</f>
        <v>SHLAA 2013</v>
      </c>
      <c r="D301" s="18" t="str">
        <f>Calculations!C279</f>
        <v>Employment</v>
      </c>
      <c r="E301" s="19">
        <f>Calculations!D279</f>
        <v>1.6519122652965501</v>
      </c>
      <c r="F301" s="19">
        <f>Calculations!L279</f>
        <v>100</v>
      </c>
      <c r="G301" s="19">
        <f>Calculations!H279</f>
        <v>1.6519122652965501</v>
      </c>
      <c r="H301" s="19">
        <f>Calculations!K279</f>
        <v>0</v>
      </c>
      <c r="I301" s="19">
        <f>Calculations!G279</f>
        <v>0</v>
      </c>
      <c r="J301" s="19">
        <f>Calculations!J279</f>
        <v>0</v>
      </c>
      <c r="K301" s="19">
        <f>Calculations!F279</f>
        <v>0</v>
      </c>
      <c r="L301" s="19">
        <f>Calculations!I279</f>
        <v>0</v>
      </c>
      <c r="M301" s="19">
        <f>Calculations!E279</f>
        <v>0</v>
      </c>
      <c r="N301" s="19">
        <f>Calculations!S279</f>
        <v>2.4284237489754643</v>
      </c>
      <c r="O301" s="19">
        <f>Calculations!P279</f>
        <v>4.0115429762700001E-2</v>
      </c>
      <c r="P301" s="19">
        <f>Calculations!T279</f>
        <v>3.332915990142868</v>
      </c>
      <c r="Q301" s="19">
        <f>Calculations!Q279</f>
        <v>5.5056848033199997E-2</v>
      </c>
      <c r="R301" s="19">
        <f>Calculations!U279</f>
        <v>7.9081498457575989</v>
      </c>
      <c r="S301" s="19">
        <f>Calculations!R279</f>
        <v>0.13063569726009999</v>
      </c>
      <c r="T301" s="50" t="s">
        <v>63</v>
      </c>
      <c r="U301" s="49" t="s">
        <v>69</v>
      </c>
      <c r="V301" s="49" t="s">
        <v>60</v>
      </c>
    </row>
    <row r="302" spans="2:22" x14ac:dyDescent="0.2">
      <c r="B302" s="18">
        <f>Calculations!A280</f>
        <v>4285</v>
      </c>
      <c r="C302" s="18" t="str">
        <f>Calculations!B280</f>
        <v>ELR 2014</v>
      </c>
      <c r="D302" s="18" t="str">
        <f>Calculations!C280</f>
        <v>Employment</v>
      </c>
      <c r="E302" s="19">
        <f>Calculations!D280</f>
        <v>1.3642138747461201</v>
      </c>
      <c r="F302" s="19">
        <f>Calculations!L280</f>
        <v>48.103966859393388</v>
      </c>
      <c r="G302" s="19">
        <f>Calculations!H280</f>
        <v>0.65624099019912008</v>
      </c>
      <c r="H302" s="19">
        <f>Calculations!K280</f>
        <v>51.896033140606612</v>
      </c>
      <c r="I302" s="19">
        <f>Calculations!G280</f>
        <v>0.70797288454700003</v>
      </c>
      <c r="J302" s="19">
        <f>Calculations!J280</f>
        <v>0</v>
      </c>
      <c r="K302" s="19">
        <f>Calculations!F280</f>
        <v>0</v>
      </c>
      <c r="L302" s="19">
        <f>Calculations!I280</f>
        <v>0</v>
      </c>
      <c r="M302" s="19">
        <f>Calculations!E280</f>
        <v>0</v>
      </c>
      <c r="N302" s="19">
        <f>Calculations!S280</f>
        <v>0.13391180164546965</v>
      </c>
      <c r="O302" s="19">
        <f>Calculations!P280</f>
        <v>1.82684337797E-3</v>
      </c>
      <c r="P302" s="19">
        <f>Calculations!T280</f>
        <v>1.0721510640882443</v>
      </c>
      <c r="Q302" s="19">
        <f>Calculations!Q280</f>
        <v>1.4626433574529998E-2</v>
      </c>
      <c r="R302" s="19">
        <f>Calculations!U280</f>
        <v>7.7245783980251002</v>
      </c>
      <c r="S302" s="19">
        <f>Calculations!R280</f>
        <v>0.1053797702715</v>
      </c>
      <c r="T302" s="50" t="s">
        <v>63</v>
      </c>
      <c r="U302" s="49" t="s">
        <v>69</v>
      </c>
      <c r="V302" s="49" t="s">
        <v>60</v>
      </c>
    </row>
    <row r="303" spans="2:22" x14ac:dyDescent="0.2">
      <c r="B303" s="18">
        <f>Calculations!A281</f>
        <v>4286</v>
      </c>
      <c r="C303" s="18" t="str">
        <f>Calculations!B281</f>
        <v>SHLAA 2013</v>
      </c>
      <c r="D303" s="18" t="str">
        <f>Calculations!C281</f>
        <v>Housing</v>
      </c>
      <c r="E303" s="19">
        <f>Calculations!D281</f>
        <v>0.31023621616735297</v>
      </c>
      <c r="F303" s="19">
        <f>Calculations!L281</f>
        <v>100</v>
      </c>
      <c r="G303" s="19">
        <f>Calculations!H281</f>
        <v>0.31023621616735297</v>
      </c>
      <c r="H303" s="19">
        <f>Calculations!K281</f>
        <v>0</v>
      </c>
      <c r="I303" s="19">
        <f>Calculations!G281</f>
        <v>0</v>
      </c>
      <c r="J303" s="19">
        <f>Calculations!J281</f>
        <v>0</v>
      </c>
      <c r="K303" s="19">
        <f>Calculations!F281</f>
        <v>0</v>
      </c>
      <c r="L303" s="19">
        <f>Calculations!I281</f>
        <v>0</v>
      </c>
      <c r="M303" s="19">
        <f>Calculations!E281</f>
        <v>0</v>
      </c>
      <c r="N303" s="19">
        <f>Calculations!S281</f>
        <v>0</v>
      </c>
      <c r="O303" s="19">
        <f>Calculations!P281</f>
        <v>0</v>
      </c>
      <c r="P303" s="19">
        <f>Calculations!T281</f>
        <v>0</v>
      </c>
      <c r="Q303" s="19">
        <f>Calculations!Q281</f>
        <v>0</v>
      </c>
      <c r="R303" s="19">
        <f>Calculations!U281</f>
        <v>0</v>
      </c>
      <c r="S303" s="19">
        <f>Calculations!R281</f>
        <v>0</v>
      </c>
      <c r="T303" s="50" t="s">
        <v>62</v>
      </c>
      <c r="U303" s="51" t="s">
        <v>70</v>
      </c>
      <c r="V303" s="49" t="s">
        <v>64</v>
      </c>
    </row>
    <row r="304" spans="2:22" x14ac:dyDescent="0.2">
      <c r="B304" s="18">
        <f>Calculations!A282</f>
        <v>4288</v>
      </c>
      <c r="C304" s="18" t="str">
        <f>Calculations!B282</f>
        <v>SHLAA 2013</v>
      </c>
      <c r="D304" s="18" t="str">
        <f>Calculations!C282</f>
        <v>Housing</v>
      </c>
      <c r="E304" s="19">
        <f>Calculations!D282</f>
        <v>1.0780440288497699</v>
      </c>
      <c r="F304" s="19">
        <f>Calculations!L282</f>
        <v>100</v>
      </c>
      <c r="G304" s="19">
        <f>Calculations!H282</f>
        <v>1.0780440288497699</v>
      </c>
      <c r="H304" s="19">
        <f>Calculations!K282</f>
        <v>0</v>
      </c>
      <c r="I304" s="19">
        <f>Calculations!G282</f>
        <v>0</v>
      </c>
      <c r="J304" s="19">
        <f>Calculations!J282</f>
        <v>0</v>
      </c>
      <c r="K304" s="19">
        <f>Calculations!F282</f>
        <v>0</v>
      </c>
      <c r="L304" s="19">
        <f>Calculations!I282</f>
        <v>0</v>
      </c>
      <c r="M304" s="19">
        <f>Calculations!E282</f>
        <v>0</v>
      </c>
      <c r="N304" s="19">
        <f>Calculations!S282</f>
        <v>0</v>
      </c>
      <c r="O304" s="19">
        <f>Calculations!P282</f>
        <v>0</v>
      </c>
      <c r="P304" s="19">
        <f>Calculations!T282</f>
        <v>1.6358961531855589E-2</v>
      </c>
      <c r="Q304" s="19">
        <f>Calculations!Q282</f>
        <v>1.7635680797600001E-4</v>
      </c>
      <c r="R304" s="19">
        <f>Calculations!U282</f>
        <v>0.19167859747702004</v>
      </c>
      <c r="S304" s="19">
        <f>Calculations!R282</f>
        <v>2.0663796746840002E-3</v>
      </c>
      <c r="T304" s="50" t="s">
        <v>62</v>
      </c>
      <c r="U304" s="49" t="s">
        <v>69</v>
      </c>
      <c r="V304" s="49" t="s">
        <v>60</v>
      </c>
    </row>
    <row r="305" spans="2:22" x14ac:dyDescent="0.2">
      <c r="B305" s="18">
        <f>Calculations!A283</f>
        <v>4289</v>
      </c>
      <c r="C305" s="18" t="str">
        <f>Calculations!B283</f>
        <v>ELR 2014, SHLAA 2013</v>
      </c>
      <c r="D305" s="18" t="str">
        <f>Calculations!C283</f>
        <v>Housing</v>
      </c>
      <c r="E305" s="19">
        <f>Calculations!D283</f>
        <v>0.24503829304015501</v>
      </c>
      <c r="F305" s="19">
        <f>Calculations!L283</f>
        <v>98.551426639758574</v>
      </c>
      <c r="G305" s="19">
        <f>Calculations!H283</f>
        <v>0.24148873360478501</v>
      </c>
      <c r="H305" s="19">
        <f>Calculations!K283</f>
        <v>1.4485733602414237</v>
      </c>
      <c r="I305" s="19">
        <f>Calculations!G283</f>
        <v>3.5495594353699999E-3</v>
      </c>
      <c r="J305" s="19">
        <f>Calculations!J283</f>
        <v>0</v>
      </c>
      <c r="K305" s="19">
        <f>Calculations!F283</f>
        <v>0</v>
      </c>
      <c r="L305" s="19">
        <f>Calculations!I283</f>
        <v>0</v>
      </c>
      <c r="M305" s="19">
        <f>Calculations!E283</f>
        <v>0</v>
      </c>
      <c r="N305" s="19">
        <f>Calculations!S283</f>
        <v>0</v>
      </c>
      <c r="O305" s="19">
        <f>Calculations!P283</f>
        <v>0</v>
      </c>
      <c r="P305" s="19">
        <f>Calculations!T283</f>
        <v>0</v>
      </c>
      <c r="Q305" s="19">
        <f>Calculations!Q283</f>
        <v>0</v>
      </c>
      <c r="R305" s="19">
        <f>Calculations!U283</f>
        <v>5.9836318225565144</v>
      </c>
      <c r="S305" s="19">
        <f>Calculations!R283</f>
        <v>1.46621892798E-2</v>
      </c>
      <c r="T305" s="50" t="s">
        <v>62</v>
      </c>
      <c r="U305" s="49" t="s">
        <v>69</v>
      </c>
      <c r="V305" s="49" t="s">
        <v>60</v>
      </c>
    </row>
    <row r="306" spans="2:22" x14ac:dyDescent="0.2">
      <c r="B306" s="18">
        <f>Calculations!A284</f>
        <v>4290</v>
      </c>
      <c r="C306" s="18" t="str">
        <f>Calculations!B284</f>
        <v>ELR 2014</v>
      </c>
      <c r="D306" s="18" t="str">
        <f>Calculations!C284</f>
        <v>Housing</v>
      </c>
      <c r="E306" s="19">
        <f>Calculations!D284</f>
        <v>9.0296999588767995E-2</v>
      </c>
      <c r="F306" s="19">
        <f>Calculations!L284</f>
        <v>100</v>
      </c>
      <c r="G306" s="19">
        <f>Calculations!H284</f>
        <v>9.0296999588767995E-2</v>
      </c>
      <c r="H306" s="19">
        <f>Calculations!K284</f>
        <v>0</v>
      </c>
      <c r="I306" s="19">
        <f>Calculations!G284</f>
        <v>0</v>
      </c>
      <c r="J306" s="19">
        <f>Calculations!J284</f>
        <v>0</v>
      </c>
      <c r="K306" s="19">
        <f>Calculations!F284</f>
        <v>0</v>
      </c>
      <c r="L306" s="19">
        <f>Calculations!I284</f>
        <v>0</v>
      </c>
      <c r="M306" s="19">
        <f>Calculations!E284</f>
        <v>0</v>
      </c>
      <c r="N306" s="19">
        <f>Calculations!S284</f>
        <v>0</v>
      </c>
      <c r="O306" s="19">
        <f>Calculations!P284</f>
        <v>0</v>
      </c>
      <c r="P306" s="19">
        <f>Calculations!T284</f>
        <v>0</v>
      </c>
      <c r="Q306" s="19">
        <f>Calculations!Q284</f>
        <v>0</v>
      </c>
      <c r="R306" s="19">
        <f>Calculations!U284</f>
        <v>2.0155453710738649</v>
      </c>
      <c r="S306" s="19">
        <f>Calculations!R284</f>
        <v>1.81997699543E-3</v>
      </c>
      <c r="T306" s="50" t="s">
        <v>62</v>
      </c>
      <c r="U306" s="49" t="s">
        <v>69</v>
      </c>
      <c r="V306" s="49" t="s">
        <v>60</v>
      </c>
    </row>
    <row r="307" spans="2:22" x14ac:dyDescent="0.2">
      <c r="B307" s="18">
        <f>Calculations!A285</f>
        <v>4292</v>
      </c>
      <c r="C307" s="18" t="str">
        <f>Calculations!B285</f>
        <v>ELR 2014, SHLAA 2013</v>
      </c>
      <c r="D307" s="18" t="str">
        <f>Calculations!C285</f>
        <v>Housing</v>
      </c>
      <c r="E307" s="19">
        <f>Calculations!D285</f>
        <v>0.454577586703801</v>
      </c>
      <c r="F307" s="19">
        <f>Calculations!L285</f>
        <v>100</v>
      </c>
      <c r="G307" s="19">
        <f>Calculations!H285</f>
        <v>0.454577586703801</v>
      </c>
      <c r="H307" s="19">
        <f>Calculations!K285</f>
        <v>0</v>
      </c>
      <c r="I307" s="19">
        <f>Calculations!G285</f>
        <v>0</v>
      </c>
      <c r="J307" s="19">
        <f>Calculations!J285</f>
        <v>0</v>
      </c>
      <c r="K307" s="19">
        <f>Calculations!F285</f>
        <v>0</v>
      </c>
      <c r="L307" s="19">
        <f>Calculations!I285</f>
        <v>0</v>
      </c>
      <c r="M307" s="19">
        <f>Calculations!E285</f>
        <v>0</v>
      </c>
      <c r="N307" s="19">
        <f>Calculations!S285</f>
        <v>0</v>
      </c>
      <c r="O307" s="19">
        <f>Calculations!P285</f>
        <v>0</v>
      </c>
      <c r="P307" s="19">
        <f>Calculations!T285</f>
        <v>0</v>
      </c>
      <c r="Q307" s="19">
        <f>Calculations!Q285</f>
        <v>0</v>
      </c>
      <c r="R307" s="19">
        <f>Calculations!U285</f>
        <v>6.5833126021014561</v>
      </c>
      <c r="S307" s="19">
        <f>Calculations!R285</f>
        <v>2.99262635518E-2</v>
      </c>
      <c r="T307" s="50" t="s">
        <v>62</v>
      </c>
      <c r="U307" s="49" t="s">
        <v>69</v>
      </c>
      <c r="V307" s="49" t="s">
        <v>60</v>
      </c>
    </row>
    <row r="308" spans="2:22" x14ac:dyDescent="0.2">
      <c r="B308" s="18">
        <f>Calculations!A286</f>
        <v>4300</v>
      </c>
      <c r="C308" s="18" t="str">
        <f>Calculations!B286</f>
        <v>SHLAA 2013</v>
      </c>
      <c r="D308" s="18" t="str">
        <f>Calculations!C286</f>
        <v>Housing</v>
      </c>
      <c r="E308" s="19">
        <f>Calculations!D286</f>
        <v>0.339401217238744</v>
      </c>
      <c r="F308" s="19">
        <f>Calculations!L286</f>
        <v>100</v>
      </c>
      <c r="G308" s="19">
        <f>Calculations!H286</f>
        <v>0.339401217238744</v>
      </c>
      <c r="H308" s="19">
        <f>Calculations!K286</f>
        <v>0</v>
      </c>
      <c r="I308" s="19">
        <f>Calculations!G286</f>
        <v>0</v>
      </c>
      <c r="J308" s="19">
        <f>Calculations!J286</f>
        <v>0</v>
      </c>
      <c r="K308" s="19">
        <f>Calculations!F286</f>
        <v>0</v>
      </c>
      <c r="L308" s="19">
        <f>Calculations!I286</f>
        <v>0</v>
      </c>
      <c r="M308" s="19">
        <f>Calculations!E286</f>
        <v>0</v>
      </c>
      <c r="N308" s="19">
        <f>Calculations!S286</f>
        <v>0</v>
      </c>
      <c r="O308" s="19">
        <f>Calculations!P286</f>
        <v>0</v>
      </c>
      <c r="P308" s="19">
        <f>Calculations!T286</f>
        <v>0</v>
      </c>
      <c r="Q308" s="19">
        <f>Calculations!Q286</f>
        <v>0</v>
      </c>
      <c r="R308" s="19">
        <f>Calculations!U286</f>
        <v>0</v>
      </c>
      <c r="S308" s="19">
        <f>Calculations!R286</f>
        <v>0</v>
      </c>
      <c r="T308" s="50" t="s">
        <v>62</v>
      </c>
      <c r="U308" s="51" t="s">
        <v>70</v>
      </c>
      <c r="V308" s="49" t="s">
        <v>64</v>
      </c>
    </row>
    <row r="309" spans="2:22" x14ac:dyDescent="0.2">
      <c r="B309" s="18">
        <f>Calculations!A287</f>
        <v>4305</v>
      </c>
      <c r="C309" s="18" t="str">
        <f>Calculations!B287</f>
        <v>SHLAA 2013</v>
      </c>
      <c r="D309" s="18" t="str">
        <f>Calculations!C287</f>
        <v>Housing</v>
      </c>
      <c r="E309" s="19">
        <f>Calculations!D287</f>
        <v>0.79566129682829201</v>
      </c>
      <c r="F309" s="19">
        <f>Calculations!L287</f>
        <v>100</v>
      </c>
      <c r="G309" s="19">
        <f>Calculations!H287</f>
        <v>0.79566129682829201</v>
      </c>
      <c r="H309" s="19">
        <f>Calculations!K287</f>
        <v>0</v>
      </c>
      <c r="I309" s="19">
        <f>Calculations!G287</f>
        <v>0</v>
      </c>
      <c r="J309" s="19">
        <f>Calculations!J287</f>
        <v>0</v>
      </c>
      <c r="K309" s="19">
        <f>Calculations!F287</f>
        <v>0</v>
      </c>
      <c r="L309" s="19">
        <f>Calculations!I287</f>
        <v>0</v>
      </c>
      <c r="M309" s="19">
        <f>Calculations!E287</f>
        <v>0</v>
      </c>
      <c r="N309" s="19">
        <f>Calculations!S287</f>
        <v>0.35553679066665539</v>
      </c>
      <c r="O309" s="19">
        <f>Calculations!P287</f>
        <v>2.8288686393200002E-3</v>
      </c>
      <c r="P309" s="19">
        <f>Calculations!T287</f>
        <v>0.18711120229985054</v>
      </c>
      <c r="Q309" s="19">
        <f>Calculations!Q287</f>
        <v>1.4887714187299997E-3</v>
      </c>
      <c r="R309" s="19">
        <f>Calculations!U287</f>
        <v>2.2652732243352607</v>
      </c>
      <c r="S309" s="19">
        <f>Calculations!R287</f>
        <v>1.802390231345E-2</v>
      </c>
      <c r="T309" s="50" t="s">
        <v>62</v>
      </c>
      <c r="U309" s="49" t="s">
        <v>69</v>
      </c>
      <c r="V309" s="49" t="s">
        <v>60</v>
      </c>
    </row>
    <row r="310" spans="2:22" x14ac:dyDescent="0.2">
      <c r="B310" s="18">
        <f>Calculations!A288</f>
        <v>4328</v>
      </c>
      <c r="C310" s="18" t="str">
        <f>Calculations!B288</f>
        <v>ELR 2014</v>
      </c>
      <c r="D310" s="18" t="str">
        <f>Calculations!C288</f>
        <v>Employment</v>
      </c>
      <c r="E310" s="19">
        <f>Calculations!D288</f>
        <v>0.29623280424022302</v>
      </c>
      <c r="F310" s="19">
        <f>Calculations!L288</f>
        <v>100</v>
      </c>
      <c r="G310" s="19">
        <f>Calculations!H288</f>
        <v>0.29623280424022302</v>
      </c>
      <c r="H310" s="19">
        <f>Calculations!K288</f>
        <v>0</v>
      </c>
      <c r="I310" s="19">
        <f>Calculations!G288</f>
        <v>0</v>
      </c>
      <c r="J310" s="19">
        <f>Calculations!J288</f>
        <v>0</v>
      </c>
      <c r="K310" s="19">
        <f>Calculations!F288</f>
        <v>0</v>
      </c>
      <c r="L310" s="19">
        <f>Calculations!I288</f>
        <v>0</v>
      </c>
      <c r="M310" s="19">
        <f>Calculations!E288</f>
        <v>0</v>
      </c>
      <c r="N310" s="19">
        <f>Calculations!S288</f>
        <v>0</v>
      </c>
      <c r="O310" s="19">
        <f>Calculations!P288</f>
        <v>0</v>
      </c>
      <c r="P310" s="19">
        <f>Calculations!T288</f>
        <v>0.10153571229170415</v>
      </c>
      <c r="Q310" s="19">
        <f>Calculations!Q288</f>
        <v>3.0078208782699999E-4</v>
      </c>
      <c r="R310" s="19">
        <f>Calculations!U288</f>
        <v>0.97590827965786109</v>
      </c>
      <c r="S310" s="19">
        <f>Calculations!R288</f>
        <v>2.890960463643E-3</v>
      </c>
      <c r="T310" s="50" t="s">
        <v>63</v>
      </c>
      <c r="U310" s="49" t="s">
        <v>69</v>
      </c>
      <c r="V310" s="49" t="s">
        <v>60</v>
      </c>
    </row>
    <row r="311" spans="2:22" x14ac:dyDescent="0.2">
      <c r="B311" s="18">
        <f>Calculations!A289</f>
        <v>4329</v>
      </c>
      <c r="C311" s="18" t="str">
        <f>Calculations!B289</f>
        <v>ELR 2014</v>
      </c>
      <c r="D311" s="18" t="str">
        <f>Calculations!C289</f>
        <v>Employment</v>
      </c>
      <c r="E311" s="19">
        <f>Calculations!D289</f>
        <v>0.77941969066694405</v>
      </c>
      <c r="F311" s="19">
        <f>Calculations!L289</f>
        <v>100</v>
      </c>
      <c r="G311" s="19">
        <f>Calculations!H289</f>
        <v>0.77941969066694405</v>
      </c>
      <c r="H311" s="19">
        <f>Calculations!K289</f>
        <v>0</v>
      </c>
      <c r="I311" s="19">
        <f>Calculations!G289</f>
        <v>0</v>
      </c>
      <c r="J311" s="19">
        <f>Calculations!J289</f>
        <v>0</v>
      </c>
      <c r="K311" s="19">
        <f>Calculations!F289</f>
        <v>0</v>
      </c>
      <c r="L311" s="19">
        <f>Calculations!I289</f>
        <v>0</v>
      </c>
      <c r="M311" s="19">
        <f>Calculations!E289</f>
        <v>0</v>
      </c>
      <c r="N311" s="19">
        <f>Calculations!S289</f>
        <v>0</v>
      </c>
      <c r="O311" s="19">
        <f>Calculations!P289</f>
        <v>0</v>
      </c>
      <c r="P311" s="19">
        <f>Calculations!T289</f>
        <v>0</v>
      </c>
      <c r="Q311" s="19">
        <f>Calculations!Q289</f>
        <v>0</v>
      </c>
      <c r="R311" s="19">
        <f>Calculations!U289</f>
        <v>1.3517433130775318</v>
      </c>
      <c r="S311" s="19">
        <f>Calculations!R289</f>
        <v>1.05357535494E-2</v>
      </c>
      <c r="T311" s="50" t="s">
        <v>63</v>
      </c>
      <c r="U311" s="49" t="s">
        <v>69</v>
      </c>
      <c r="V311" s="49" t="s">
        <v>60</v>
      </c>
    </row>
    <row r="312" spans="2:22" x14ac:dyDescent="0.2">
      <c r="B312" s="18">
        <f>Calculations!A290</f>
        <v>4331</v>
      </c>
      <c r="C312" s="18" t="str">
        <f>Calculations!B290</f>
        <v>ELR 2014, SHLAA 2013</v>
      </c>
      <c r="D312" s="18" t="str">
        <f>Calculations!C290</f>
        <v>Housing</v>
      </c>
      <c r="E312" s="19">
        <f>Calculations!D290</f>
        <v>0.21569651165123799</v>
      </c>
      <c r="F312" s="19">
        <f>Calculations!L290</f>
        <v>88.182778428325264</v>
      </c>
      <c r="G312" s="19">
        <f>Calculations!H290</f>
        <v>0.19020717694703798</v>
      </c>
      <c r="H312" s="19">
        <f>Calculations!K290</f>
        <v>11.817221571674732</v>
      </c>
      <c r="I312" s="19">
        <f>Calculations!G290</f>
        <v>2.5489334704199999E-2</v>
      </c>
      <c r="J312" s="19">
        <f>Calculations!J290</f>
        <v>0</v>
      </c>
      <c r="K312" s="19">
        <f>Calculations!F290</f>
        <v>0</v>
      </c>
      <c r="L312" s="19">
        <f>Calculations!I290</f>
        <v>0</v>
      </c>
      <c r="M312" s="19">
        <f>Calculations!E290</f>
        <v>0</v>
      </c>
      <c r="N312" s="19">
        <f>Calculations!S290</f>
        <v>56.181128465785491</v>
      </c>
      <c r="O312" s="19">
        <f>Calculations!P290</f>
        <v>0.12118073430699999</v>
      </c>
      <c r="P312" s="19">
        <f>Calculations!T290</f>
        <v>2.5375921576562877</v>
      </c>
      <c r="Q312" s="19">
        <f>Calculations!Q290</f>
        <v>5.473497763999996E-3</v>
      </c>
      <c r="R312" s="19">
        <f>Calculations!U290</f>
        <v>13.805985183084484</v>
      </c>
      <c r="S312" s="19">
        <f>Calculations!R290</f>
        <v>2.9779028439000016E-2</v>
      </c>
      <c r="T312" s="50" t="s">
        <v>62</v>
      </c>
      <c r="U312" s="49" t="s">
        <v>69</v>
      </c>
      <c r="V312" s="49" t="s">
        <v>60</v>
      </c>
    </row>
    <row r="313" spans="2:22" x14ac:dyDescent="0.2">
      <c r="B313" s="18">
        <f>Calculations!A291</f>
        <v>4332</v>
      </c>
      <c r="C313" s="18" t="str">
        <f>Calculations!B291</f>
        <v>SHLAA 2013</v>
      </c>
      <c r="D313" s="18" t="str">
        <f>Calculations!C291</f>
        <v>Housing</v>
      </c>
      <c r="E313" s="19">
        <f>Calculations!D291</f>
        <v>0.21644671000004301</v>
      </c>
      <c r="F313" s="19">
        <f>Calculations!L291</f>
        <v>95.844920541010666</v>
      </c>
      <c r="G313" s="19">
        <f>Calculations!H291</f>
        <v>0.207453177213173</v>
      </c>
      <c r="H313" s="19">
        <f>Calculations!K291</f>
        <v>4.1550794589893343</v>
      </c>
      <c r="I313" s="19">
        <f>Calculations!G291</f>
        <v>8.99353278687E-3</v>
      </c>
      <c r="J313" s="19">
        <f>Calculations!J291</f>
        <v>0</v>
      </c>
      <c r="K313" s="19">
        <f>Calculations!F291</f>
        <v>0</v>
      </c>
      <c r="L313" s="19">
        <f>Calculations!I291</f>
        <v>0</v>
      </c>
      <c r="M313" s="19">
        <f>Calculations!E291</f>
        <v>0</v>
      </c>
      <c r="N313" s="19">
        <f>Calculations!S291</f>
        <v>23.802240298450258</v>
      </c>
      <c r="O313" s="19">
        <f>Calculations!P291</f>
        <v>5.1519166032300001E-2</v>
      </c>
      <c r="P313" s="19">
        <f>Calculations!T291</f>
        <v>21.533398985362602</v>
      </c>
      <c r="Q313" s="19">
        <f>Calculations!Q291</f>
        <v>4.6608333655E-2</v>
      </c>
      <c r="R313" s="19">
        <f>Calculations!U291</f>
        <v>26.502628401091698</v>
      </c>
      <c r="S313" s="19">
        <f>Calculations!R291</f>
        <v>5.7364067237699989E-2</v>
      </c>
      <c r="T313" s="50" t="s">
        <v>62</v>
      </c>
      <c r="U313" s="49" t="s">
        <v>69</v>
      </c>
      <c r="V313" s="49" t="s">
        <v>60</v>
      </c>
    </row>
    <row r="314" spans="2:22" x14ac:dyDescent="0.2">
      <c r="B314" s="18">
        <f>Calculations!A292</f>
        <v>4347</v>
      </c>
      <c r="C314" s="18" t="str">
        <f>Calculations!B292</f>
        <v>SHLAA 2013</v>
      </c>
      <c r="D314" s="18" t="str">
        <f>Calculations!C292</f>
        <v>Housing</v>
      </c>
      <c r="E314" s="19">
        <f>Calculations!D292</f>
        <v>7.1931158021489E-2</v>
      </c>
      <c r="F314" s="19">
        <f>Calculations!L292</f>
        <v>100</v>
      </c>
      <c r="G314" s="19">
        <f>Calculations!H292</f>
        <v>7.1931158021489E-2</v>
      </c>
      <c r="H314" s="19">
        <f>Calculations!K292</f>
        <v>0</v>
      </c>
      <c r="I314" s="19">
        <f>Calculations!G292</f>
        <v>0</v>
      </c>
      <c r="J314" s="19">
        <f>Calculations!J292</f>
        <v>0</v>
      </c>
      <c r="K314" s="19">
        <f>Calculations!F292</f>
        <v>0</v>
      </c>
      <c r="L314" s="19">
        <f>Calculations!I292</f>
        <v>0</v>
      </c>
      <c r="M314" s="19">
        <f>Calculations!E292</f>
        <v>0</v>
      </c>
      <c r="N314" s="19">
        <f>Calculations!S292</f>
        <v>0</v>
      </c>
      <c r="O314" s="19">
        <f>Calculations!P292</f>
        <v>0</v>
      </c>
      <c r="P314" s="19">
        <f>Calculations!T292</f>
        <v>30.299882063748868</v>
      </c>
      <c r="Q314" s="19">
        <f>Calculations!Q292</f>
        <v>2.17950560476E-2</v>
      </c>
      <c r="R314" s="19">
        <f>Calculations!U292</f>
        <v>12.635268639057371</v>
      </c>
      <c r="S314" s="19">
        <f>Calculations!R292</f>
        <v>9.0886950511999999E-3</v>
      </c>
      <c r="T314" s="50" t="s">
        <v>62</v>
      </c>
      <c r="U314" s="49" t="s">
        <v>69</v>
      </c>
      <c r="V314" s="49" t="s">
        <v>60</v>
      </c>
    </row>
    <row r="315" spans="2:22" x14ac:dyDescent="0.2">
      <c r="B315" s="18">
        <f>Calculations!A293</f>
        <v>4359</v>
      </c>
      <c r="C315" s="18" t="str">
        <f>Calculations!B293</f>
        <v>ELR 2014</v>
      </c>
      <c r="D315" s="18" t="str">
        <f>Calculations!C293</f>
        <v>Employment</v>
      </c>
      <c r="E315" s="19">
        <f>Calculations!D293</f>
        <v>5.30006491937357</v>
      </c>
      <c r="F315" s="19">
        <f>Calculations!L293</f>
        <v>100</v>
      </c>
      <c r="G315" s="19">
        <f>Calculations!H293</f>
        <v>5.30006491937357</v>
      </c>
      <c r="H315" s="19">
        <f>Calculations!K293</f>
        <v>0</v>
      </c>
      <c r="I315" s="19">
        <f>Calculations!G293</f>
        <v>0</v>
      </c>
      <c r="J315" s="19">
        <f>Calculations!J293</f>
        <v>0</v>
      </c>
      <c r="K315" s="19">
        <f>Calculations!F293</f>
        <v>0</v>
      </c>
      <c r="L315" s="19">
        <f>Calculations!I293</f>
        <v>0</v>
      </c>
      <c r="M315" s="19">
        <f>Calculations!E293</f>
        <v>0</v>
      </c>
      <c r="N315" s="19">
        <f>Calculations!S293</f>
        <v>7.2880233319227786E-2</v>
      </c>
      <c r="O315" s="19">
        <f>Calculations!P293</f>
        <v>3.86269967931E-3</v>
      </c>
      <c r="P315" s="19">
        <f>Calculations!T293</f>
        <v>0.72330122204844571</v>
      </c>
      <c r="Q315" s="19">
        <f>Calculations!Q293</f>
        <v>3.8335434331190001E-2</v>
      </c>
      <c r="R315" s="19">
        <f>Calculations!U293</f>
        <v>1.942497617909714</v>
      </c>
      <c r="S315" s="19">
        <f>Calculations!R293</f>
        <v>0.10295363480650001</v>
      </c>
      <c r="T315" s="50" t="s">
        <v>63</v>
      </c>
      <c r="U315" s="49" t="s">
        <v>69</v>
      </c>
      <c r="V315" s="49" t="s">
        <v>60</v>
      </c>
    </row>
    <row r="316" spans="2:22" x14ac:dyDescent="0.2">
      <c r="B316" s="18">
        <f>Calculations!A294</f>
        <v>4360</v>
      </c>
      <c r="C316" s="18" t="str">
        <f>Calculations!B294</f>
        <v>SHLAA 2013</v>
      </c>
      <c r="D316" s="18" t="str">
        <f>Calculations!C294</f>
        <v>Housing</v>
      </c>
      <c r="E316" s="19">
        <f>Calculations!D294</f>
        <v>0.66055474745670395</v>
      </c>
      <c r="F316" s="19">
        <f>Calculations!L294</f>
        <v>100</v>
      </c>
      <c r="G316" s="19">
        <f>Calculations!H294</f>
        <v>0.66055474745670395</v>
      </c>
      <c r="H316" s="19">
        <f>Calculations!K294</f>
        <v>0</v>
      </c>
      <c r="I316" s="19">
        <f>Calculations!G294</f>
        <v>0</v>
      </c>
      <c r="J316" s="19">
        <f>Calculations!J294</f>
        <v>0</v>
      </c>
      <c r="K316" s="19">
        <f>Calculations!F294</f>
        <v>0</v>
      </c>
      <c r="L316" s="19">
        <f>Calculations!I294</f>
        <v>0</v>
      </c>
      <c r="M316" s="19">
        <f>Calculations!E294</f>
        <v>0</v>
      </c>
      <c r="N316" s="19">
        <f>Calculations!S294</f>
        <v>0</v>
      </c>
      <c r="O316" s="19">
        <f>Calculations!P294</f>
        <v>0</v>
      </c>
      <c r="P316" s="19">
        <f>Calculations!T294</f>
        <v>0</v>
      </c>
      <c r="Q316" s="19">
        <f>Calculations!Q294</f>
        <v>0</v>
      </c>
      <c r="R316" s="19">
        <f>Calculations!U294</f>
        <v>0</v>
      </c>
      <c r="S316" s="19">
        <f>Calculations!R294</f>
        <v>0</v>
      </c>
      <c r="T316" s="50" t="s">
        <v>62</v>
      </c>
      <c r="U316" s="51" t="s">
        <v>70</v>
      </c>
      <c r="V316" s="49" t="s">
        <v>64</v>
      </c>
    </row>
    <row r="317" spans="2:22" x14ac:dyDescent="0.2">
      <c r="B317" s="18">
        <f>Calculations!A295</f>
        <v>4392</v>
      </c>
      <c r="C317" s="18" t="str">
        <f>Calculations!B295</f>
        <v>SHLAA 2013</v>
      </c>
      <c r="D317" s="18" t="str">
        <f>Calculations!C295</f>
        <v>Housing</v>
      </c>
      <c r="E317" s="19">
        <f>Calculations!D295</f>
        <v>2.9419480000020998E-2</v>
      </c>
      <c r="F317" s="19">
        <f>Calculations!L295</f>
        <v>100</v>
      </c>
      <c r="G317" s="19">
        <f>Calculations!H295</f>
        <v>2.9419480000020998E-2</v>
      </c>
      <c r="H317" s="19">
        <f>Calculations!K295</f>
        <v>0</v>
      </c>
      <c r="I317" s="19">
        <f>Calculations!G295</f>
        <v>0</v>
      </c>
      <c r="J317" s="19">
        <f>Calculations!J295</f>
        <v>0</v>
      </c>
      <c r="K317" s="19">
        <f>Calculations!F295</f>
        <v>0</v>
      </c>
      <c r="L317" s="19">
        <f>Calculations!I295</f>
        <v>0</v>
      </c>
      <c r="M317" s="19">
        <f>Calculations!E295</f>
        <v>0</v>
      </c>
      <c r="N317" s="19">
        <f>Calculations!S295</f>
        <v>0</v>
      </c>
      <c r="O317" s="19">
        <f>Calculations!P295</f>
        <v>0</v>
      </c>
      <c r="P317" s="19">
        <f>Calculations!T295</f>
        <v>0</v>
      </c>
      <c r="Q317" s="19">
        <f>Calculations!Q295</f>
        <v>0</v>
      </c>
      <c r="R317" s="19">
        <f>Calculations!U295</f>
        <v>0</v>
      </c>
      <c r="S317" s="19">
        <f>Calculations!R295</f>
        <v>0</v>
      </c>
      <c r="T317" s="50" t="s">
        <v>62</v>
      </c>
      <c r="U317" s="51" t="s">
        <v>70</v>
      </c>
      <c r="V317" s="49" t="s">
        <v>64</v>
      </c>
    </row>
    <row r="318" spans="2:22" x14ac:dyDescent="0.2">
      <c r="B318" s="18">
        <f>Calculations!A296</f>
        <v>4395</v>
      </c>
      <c r="C318" s="18" t="str">
        <f>Calculations!B296</f>
        <v>SHLAA 2013</v>
      </c>
      <c r="D318" s="18" t="str">
        <f>Calculations!C296</f>
        <v>Housing</v>
      </c>
      <c r="E318" s="19">
        <f>Calculations!D296</f>
        <v>2.23683274837963</v>
      </c>
      <c r="F318" s="19">
        <f>Calculations!L296</f>
        <v>100</v>
      </c>
      <c r="G318" s="19">
        <f>Calculations!H296</f>
        <v>2.23683274837963</v>
      </c>
      <c r="H318" s="19">
        <f>Calculations!K296</f>
        <v>0</v>
      </c>
      <c r="I318" s="19">
        <f>Calculations!G296</f>
        <v>0</v>
      </c>
      <c r="J318" s="19">
        <f>Calculations!J296</f>
        <v>0</v>
      </c>
      <c r="K318" s="19">
        <f>Calculations!F296</f>
        <v>0</v>
      </c>
      <c r="L318" s="19">
        <f>Calculations!I296</f>
        <v>0</v>
      </c>
      <c r="M318" s="19">
        <f>Calculations!E296</f>
        <v>0</v>
      </c>
      <c r="N318" s="19">
        <f>Calculations!S296</f>
        <v>0</v>
      </c>
      <c r="O318" s="19">
        <f>Calculations!P296</f>
        <v>0</v>
      </c>
      <c r="P318" s="19">
        <f>Calculations!T296</f>
        <v>0</v>
      </c>
      <c r="Q318" s="19">
        <f>Calculations!Q296</f>
        <v>0</v>
      </c>
      <c r="R318" s="19">
        <f>Calculations!U296</f>
        <v>5.187094226470446</v>
      </c>
      <c r="S318" s="19">
        <f>Calculations!R296</f>
        <v>0.11602662234699999</v>
      </c>
      <c r="T318" s="50" t="s">
        <v>62</v>
      </c>
      <c r="U318" s="49" t="s">
        <v>69</v>
      </c>
      <c r="V318" s="49" t="s">
        <v>60</v>
      </c>
    </row>
    <row r="319" spans="2:22" x14ac:dyDescent="0.2">
      <c r="B319" s="18">
        <f>Calculations!A297</f>
        <v>4399</v>
      </c>
      <c r="C319" s="18" t="str">
        <f>Calculations!B297</f>
        <v>SHLAA 2013</v>
      </c>
      <c r="D319" s="18" t="str">
        <f>Calculations!C297</f>
        <v>Housing</v>
      </c>
      <c r="E319" s="19">
        <f>Calculations!D297</f>
        <v>1.5320716126632701</v>
      </c>
      <c r="F319" s="19">
        <f>Calculations!L297</f>
        <v>100</v>
      </c>
      <c r="G319" s="19">
        <f>Calculations!H297</f>
        <v>1.5320716126632701</v>
      </c>
      <c r="H319" s="19">
        <f>Calculations!K297</f>
        <v>0</v>
      </c>
      <c r="I319" s="19">
        <f>Calculations!G297</f>
        <v>0</v>
      </c>
      <c r="J319" s="19">
        <f>Calculations!J297</f>
        <v>0</v>
      </c>
      <c r="K319" s="19">
        <f>Calculations!F297</f>
        <v>0</v>
      </c>
      <c r="L319" s="19">
        <f>Calculations!I297</f>
        <v>0</v>
      </c>
      <c r="M319" s="19">
        <f>Calculations!E297</f>
        <v>0</v>
      </c>
      <c r="N319" s="19">
        <f>Calculations!S297</f>
        <v>0</v>
      </c>
      <c r="O319" s="19">
        <f>Calculations!P297</f>
        <v>0</v>
      </c>
      <c r="P319" s="19">
        <f>Calculations!T297</f>
        <v>0</v>
      </c>
      <c r="Q319" s="19">
        <f>Calculations!Q297</f>
        <v>0</v>
      </c>
      <c r="R319" s="19">
        <f>Calculations!U297</f>
        <v>0.89702774197413182</v>
      </c>
      <c r="S319" s="19">
        <f>Calculations!R297</f>
        <v>1.37431073925E-2</v>
      </c>
      <c r="T319" s="50" t="s">
        <v>62</v>
      </c>
      <c r="U319" s="49" t="s">
        <v>69</v>
      </c>
      <c r="V319" s="49" t="s">
        <v>60</v>
      </c>
    </row>
    <row r="320" spans="2:22" x14ac:dyDescent="0.2">
      <c r="B320" s="18">
        <f>Calculations!A298</f>
        <v>4402</v>
      </c>
      <c r="C320" s="18" t="str">
        <f>Calculations!B298</f>
        <v>SHLAA 2013</v>
      </c>
      <c r="D320" s="18" t="str">
        <f>Calculations!C298</f>
        <v>Housing</v>
      </c>
      <c r="E320" s="19">
        <f>Calculations!D298</f>
        <v>0.18832369068139701</v>
      </c>
      <c r="F320" s="19">
        <f>Calculations!L298</f>
        <v>100</v>
      </c>
      <c r="G320" s="19">
        <f>Calculations!H298</f>
        <v>0.18832369068139701</v>
      </c>
      <c r="H320" s="19">
        <f>Calculations!K298</f>
        <v>0</v>
      </c>
      <c r="I320" s="19">
        <f>Calculations!G298</f>
        <v>0</v>
      </c>
      <c r="J320" s="19">
        <f>Calculations!J298</f>
        <v>0</v>
      </c>
      <c r="K320" s="19">
        <f>Calculations!F298</f>
        <v>0</v>
      </c>
      <c r="L320" s="19">
        <f>Calculations!I298</f>
        <v>0</v>
      </c>
      <c r="M320" s="19">
        <f>Calculations!E298</f>
        <v>0</v>
      </c>
      <c r="N320" s="19">
        <f>Calculations!S298</f>
        <v>0</v>
      </c>
      <c r="O320" s="19">
        <f>Calculations!P298</f>
        <v>0</v>
      </c>
      <c r="P320" s="19">
        <f>Calculations!T298</f>
        <v>0</v>
      </c>
      <c r="Q320" s="19">
        <f>Calculations!Q298</f>
        <v>0</v>
      </c>
      <c r="R320" s="19">
        <f>Calculations!U298</f>
        <v>0</v>
      </c>
      <c r="S320" s="19">
        <f>Calculations!R298</f>
        <v>0</v>
      </c>
      <c r="T320" s="50" t="s">
        <v>62</v>
      </c>
      <c r="U320" s="51" t="s">
        <v>70</v>
      </c>
      <c r="V320" s="49" t="s">
        <v>64</v>
      </c>
    </row>
    <row r="321" spans="2:22" x14ac:dyDescent="0.2">
      <c r="B321" s="18">
        <f>Calculations!A299</f>
        <v>4405</v>
      </c>
      <c r="C321" s="18" t="str">
        <f>Calculations!B299</f>
        <v>SHLAA 2013</v>
      </c>
      <c r="D321" s="18" t="str">
        <f>Calculations!C299</f>
        <v>Housing</v>
      </c>
      <c r="E321" s="19">
        <f>Calculations!D299</f>
        <v>0.31773922994487802</v>
      </c>
      <c r="F321" s="19">
        <f>Calculations!L299</f>
        <v>100</v>
      </c>
      <c r="G321" s="19">
        <f>Calculations!H299</f>
        <v>0.31773922994487802</v>
      </c>
      <c r="H321" s="19">
        <f>Calculations!K299</f>
        <v>0</v>
      </c>
      <c r="I321" s="19">
        <f>Calculations!G299</f>
        <v>0</v>
      </c>
      <c r="J321" s="19">
        <f>Calculations!J299</f>
        <v>0</v>
      </c>
      <c r="K321" s="19">
        <f>Calculations!F299</f>
        <v>0</v>
      </c>
      <c r="L321" s="19">
        <f>Calculations!I299</f>
        <v>0</v>
      </c>
      <c r="M321" s="19">
        <f>Calculations!E299</f>
        <v>0</v>
      </c>
      <c r="N321" s="19">
        <f>Calculations!S299</f>
        <v>0</v>
      </c>
      <c r="O321" s="19">
        <f>Calculations!P299</f>
        <v>0</v>
      </c>
      <c r="P321" s="19">
        <f>Calculations!T299</f>
        <v>0</v>
      </c>
      <c r="Q321" s="19">
        <f>Calculations!Q299</f>
        <v>0</v>
      </c>
      <c r="R321" s="19">
        <f>Calculations!U299</f>
        <v>0</v>
      </c>
      <c r="S321" s="19">
        <f>Calculations!R299</f>
        <v>0</v>
      </c>
      <c r="T321" s="50" t="s">
        <v>62</v>
      </c>
      <c r="U321" s="51" t="s">
        <v>70</v>
      </c>
      <c r="V321" s="49" t="s">
        <v>64</v>
      </c>
    </row>
    <row r="322" spans="2:22" x14ac:dyDescent="0.2">
      <c r="B322" s="18">
        <f>Calculations!A300</f>
        <v>4406</v>
      </c>
      <c r="C322" s="18" t="str">
        <f>Calculations!B300</f>
        <v>SHLAA 2013</v>
      </c>
      <c r="D322" s="18" t="str">
        <f>Calculations!C300</f>
        <v>Housing</v>
      </c>
      <c r="E322" s="19">
        <f>Calculations!D300</f>
        <v>0.25752913090884699</v>
      </c>
      <c r="F322" s="19">
        <f>Calculations!L300</f>
        <v>100</v>
      </c>
      <c r="G322" s="19">
        <f>Calculations!H300</f>
        <v>0.25752913090884699</v>
      </c>
      <c r="H322" s="19">
        <f>Calculations!K300</f>
        <v>0</v>
      </c>
      <c r="I322" s="19">
        <f>Calculations!G300</f>
        <v>0</v>
      </c>
      <c r="J322" s="19">
        <f>Calculations!J300</f>
        <v>0</v>
      </c>
      <c r="K322" s="19">
        <f>Calculations!F300</f>
        <v>0</v>
      </c>
      <c r="L322" s="19">
        <f>Calculations!I300</f>
        <v>0</v>
      </c>
      <c r="M322" s="19">
        <f>Calculations!E300</f>
        <v>0</v>
      </c>
      <c r="N322" s="19">
        <f>Calculations!S300</f>
        <v>0</v>
      </c>
      <c r="O322" s="19">
        <f>Calculations!P300</f>
        <v>0</v>
      </c>
      <c r="P322" s="19">
        <f>Calculations!T300</f>
        <v>0</v>
      </c>
      <c r="Q322" s="19">
        <f>Calculations!Q300</f>
        <v>0</v>
      </c>
      <c r="R322" s="19">
        <f>Calculations!U300</f>
        <v>0</v>
      </c>
      <c r="S322" s="19">
        <f>Calculations!R300</f>
        <v>0</v>
      </c>
      <c r="T322" s="50" t="s">
        <v>62</v>
      </c>
      <c r="U322" s="51" t="s">
        <v>70</v>
      </c>
      <c r="V322" s="49" t="s">
        <v>64</v>
      </c>
    </row>
    <row r="323" spans="2:22" x14ac:dyDescent="0.2">
      <c r="B323" s="18">
        <f>Calculations!A301</f>
        <v>4421</v>
      </c>
      <c r="C323" s="18" t="str">
        <f>Calculations!B301</f>
        <v>SHLAA 2013</v>
      </c>
      <c r="D323" s="18" t="str">
        <f>Calculations!C301</f>
        <v>Housing</v>
      </c>
      <c r="E323" s="19">
        <f>Calculations!D301</f>
        <v>1.20200665767522</v>
      </c>
      <c r="F323" s="19">
        <f>Calculations!L301</f>
        <v>100</v>
      </c>
      <c r="G323" s="19">
        <f>Calculations!H301</f>
        <v>1.20200665767522</v>
      </c>
      <c r="H323" s="19">
        <f>Calculations!K301</f>
        <v>0</v>
      </c>
      <c r="I323" s="19">
        <f>Calculations!G301</f>
        <v>0</v>
      </c>
      <c r="J323" s="19">
        <f>Calculations!J301</f>
        <v>0</v>
      </c>
      <c r="K323" s="19">
        <f>Calculations!F301</f>
        <v>0</v>
      </c>
      <c r="L323" s="19">
        <f>Calculations!I301</f>
        <v>0</v>
      </c>
      <c r="M323" s="19">
        <f>Calculations!E301</f>
        <v>0</v>
      </c>
      <c r="N323" s="19">
        <f>Calculations!S301</f>
        <v>1.1314413204585341</v>
      </c>
      <c r="O323" s="19">
        <f>Calculations!P301</f>
        <v>1.35999999996E-2</v>
      </c>
      <c r="P323" s="19">
        <f>Calculations!T301</f>
        <v>3.3277685805304422E-2</v>
      </c>
      <c r="Q323" s="19">
        <f>Calculations!Q301</f>
        <v>3.9999999890000075E-4</v>
      </c>
      <c r="R323" s="19">
        <f>Calculations!U301</f>
        <v>0.95940910123610712</v>
      </c>
      <c r="S323" s="19">
        <f>Calculations!R301</f>
        <v>1.1532161271199999E-2</v>
      </c>
      <c r="T323" s="50" t="s">
        <v>62</v>
      </c>
      <c r="U323" s="49" t="s">
        <v>69</v>
      </c>
      <c r="V323" s="49" t="s">
        <v>60</v>
      </c>
    </row>
    <row r="324" spans="2:22" x14ac:dyDescent="0.2">
      <c r="B324" s="18">
        <f>Calculations!A302</f>
        <v>4422</v>
      </c>
      <c r="C324" s="18" t="str">
        <f>Calculations!B302</f>
        <v>SHLAA 2013</v>
      </c>
      <c r="D324" s="18" t="str">
        <f>Calculations!C302</f>
        <v>Housing</v>
      </c>
      <c r="E324" s="19">
        <f>Calculations!D302</f>
        <v>1.2757014884108799</v>
      </c>
      <c r="F324" s="19">
        <f>Calculations!L302</f>
        <v>100</v>
      </c>
      <c r="G324" s="19">
        <f>Calculations!H302</f>
        <v>1.2757014884108799</v>
      </c>
      <c r="H324" s="19">
        <f>Calculations!K302</f>
        <v>0</v>
      </c>
      <c r="I324" s="19">
        <f>Calculations!G302</f>
        <v>0</v>
      </c>
      <c r="J324" s="19">
        <f>Calculations!J302</f>
        <v>0</v>
      </c>
      <c r="K324" s="19">
        <f>Calculations!F302</f>
        <v>0</v>
      </c>
      <c r="L324" s="19">
        <f>Calculations!I302</f>
        <v>0</v>
      </c>
      <c r="M324" s="19">
        <f>Calculations!E302</f>
        <v>0</v>
      </c>
      <c r="N324" s="19">
        <f>Calculations!S302</f>
        <v>0</v>
      </c>
      <c r="O324" s="19">
        <f>Calculations!P302</f>
        <v>0</v>
      </c>
      <c r="P324" s="19">
        <f>Calculations!T302</f>
        <v>0</v>
      </c>
      <c r="Q324" s="19">
        <f>Calculations!Q302</f>
        <v>0</v>
      </c>
      <c r="R324" s="19">
        <f>Calculations!U302</f>
        <v>1.3796331006342264</v>
      </c>
      <c r="S324" s="19">
        <f>Calculations!R302</f>
        <v>1.7599999999399998E-2</v>
      </c>
      <c r="T324" s="50" t="s">
        <v>62</v>
      </c>
      <c r="U324" s="49" t="s">
        <v>69</v>
      </c>
      <c r="V324" s="49" t="s">
        <v>60</v>
      </c>
    </row>
    <row r="325" spans="2:22" x14ac:dyDescent="0.2">
      <c r="B325" s="18">
        <f>Calculations!A303</f>
        <v>4423</v>
      </c>
      <c r="C325" s="18" t="str">
        <f>Calculations!B303</f>
        <v>SHLAA 2013</v>
      </c>
      <c r="D325" s="18" t="str">
        <f>Calculations!C303</f>
        <v>Housing</v>
      </c>
      <c r="E325" s="19">
        <f>Calculations!D303</f>
        <v>0.45514207047472699</v>
      </c>
      <c r="F325" s="19">
        <f>Calculations!L303</f>
        <v>100</v>
      </c>
      <c r="G325" s="19">
        <f>Calculations!H303</f>
        <v>0.45514207047472699</v>
      </c>
      <c r="H325" s="19">
        <f>Calculations!K303</f>
        <v>0</v>
      </c>
      <c r="I325" s="19">
        <f>Calculations!G303</f>
        <v>0</v>
      </c>
      <c r="J325" s="19">
        <f>Calculations!J303</f>
        <v>0</v>
      </c>
      <c r="K325" s="19">
        <f>Calculations!F303</f>
        <v>0</v>
      </c>
      <c r="L325" s="19">
        <f>Calculations!I303</f>
        <v>0</v>
      </c>
      <c r="M325" s="19">
        <f>Calculations!E303</f>
        <v>0</v>
      </c>
      <c r="N325" s="19">
        <f>Calculations!S303</f>
        <v>9.9260267684941699E-4</v>
      </c>
      <c r="O325" s="19">
        <f>Calculations!P303</f>
        <v>4.5177523749999999E-6</v>
      </c>
      <c r="P325" s="19">
        <f>Calculations!T303</f>
        <v>6.8801790560336307E-2</v>
      </c>
      <c r="Q325" s="19">
        <f>Calculations!Q303</f>
        <v>3.1314589407999995E-4</v>
      </c>
      <c r="R325" s="19">
        <f>Calculations!U303</f>
        <v>0.17163992001226763</v>
      </c>
      <c r="S325" s="19">
        <f>Calculations!R303</f>
        <v>7.8120548570500018E-4</v>
      </c>
      <c r="T325" s="50" t="s">
        <v>62</v>
      </c>
      <c r="U325" s="49" t="s">
        <v>69</v>
      </c>
      <c r="V325" s="49" t="s">
        <v>60</v>
      </c>
    </row>
    <row r="326" spans="2:22" x14ac:dyDescent="0.2">
      <c r="B326" s="18">
        <f>Calculations!A304</f>
        <v>4427</v>
      </c>
      <c r="C326" s="18" t="str">
        <f>Calculations!B304</f>
        <v>SHLAA 2013</v>
      </c>
      <c r="D326" s="18" t="str">
        <f>Calculations!C304</f>
        <v>Housing</v>
      </c>
      <c r="E326" s="19">
        <f>Calculations!D304</f>
        <v>2.78732389030109</v>
      </c>
      <c r="F326" s="19">
        <f>Calculations!L304</f>
        <v>100</v>
      </c>
      <c r="G326" s="19">
        <f>Calculations!H304</f>
        <v>2.78732389030109</v>
      </c>
      <c r="H326" s="19">
        <f>Calculations!K304</f>
        <v>0</v>
      </c>
      <c r="I326" s="19">
        <f>Calculations!G304</f>
        <v>0</v>
      </c>
      <c r="J326" s="19">
        <f>Calculations!J304</f>
        <v>0</v>
      </c>
      <c r="K326" s="19">
        <f>Calculations!F304</f>
        <v>0</v>
      </c>
      <c r="L326" s="19">
        <f>Calculations!I304</f>
        <v>0</v>
      </c>
      <c r="M326" s="19">
        <f>Calculations!E304</f>
        <v>0</v>
      </c>
      <c r="N326" s="19">
        <f>Calculations!S304</f>
        <v>0.56032693349867246</v>
      </c>
      <c r="O326" s="19">
        <f>Calculations!P304</f>
        <v>1.56181264812E-2</v>
      </c>
      <c r="P326" s="19">
        <f>Calculations!T304</f>
        <v>1.7427528412979933</v>
      </c>
      <c r="Q326" s="19">
        <f>Calculations!Q304</f>
        <v>4.8576166294400001E-2</v>
      </c>
      <c r="R326" s="19">
        <f>Calculations!U304</f>
        <v>11.031496393775223</v>
      </c>
      <c r="S326" s="19">
        <f>Calculations!R304</f>
        <v>0.30748353444139997</v>
      </c>
      <c r="T326" s="50" t="s">
        <v>62</v>
      </c>
      <c r="U326" s="49" t="s">
        <v>69</v>
      </c>
      <c r="V326" s="49" t="s">
        <v>60</v>
      </c>
    </row>
    <row r="327" spans="2:22" x14ac:dyDescent="0.2">
      <c r="B327" s="18">
        <f>Calculations!A305</f>
        <v>4428</v>
      </c>
      <c r="C327" s="18" t="str">
        <f>Calculations!B305</f>
        <v>SHLAA 2013</v>
      </c>
      <c r="D327" s="18" t="str">
        <f>Calculations!C305</f>
        <v>Housing</v>
      </c>
      <c r="E327" s="19">
        <f>Calculations!D305</f>
        <v>5.2354024861944701</v>
      </c>
      <c r="F327" s="19">
        <f>Calculations!L305</f>
        <v>87.334864161628659</v>
      </c>
      <c r="G327" s="19">
        <f>Calculations!H305</f>
        <v>4.5723316496324697</v>
      </c>
      <c r="H327" s="19">
        <f>Calculations!K305</f>
        <v>2.1010291203409519</v>
      </c>
      <c r="I327" s="19">
        <f>Calculations!G305</f>
        <v>0.109997330802</v>
      </c>
      <c r="J327" s="19">
        <f>Calculations!J305</f>
        <v>10.56410671803039</v>
      </c>
      <c r="K327" s="19">
        <f>Calculations!F305</f>
        <v>0.55307350576000003</v>
      </c>
      <c r="L327" s="19">
        <f>Calculations!I305</f>
        <v>0</v>
      </c>
      <c r="M327" s="19">
        <f>Calculations!E305</f>
        <v>0</v>
      </c>
      <c r="N327" s="19">
        <f>Calculations!S305</f>
        <v>0.30934127146873996</v>
      </c>
      <c r="O327" s="19">
        <f>Calculations!P305</f>
        <v>1.6195260617299999E-2</v>
      </c>
      <c r="P327" s="19">
        <f>Calculations!T305</f>
        <v>0.93418616003009047</v>
      </c>
      <c r="Q327" s="19">
        <f>Calculations!Q305</f>
        <v>4.8908405447900004E-2</v>
      </c>
      <c r="R327" s="19">
        <f>Calculations!U305</f>
        <v>2.0979862799553257</v>
      </c>
      <c r="S327" s="19">
        <f>Calculations!R305</f>
        <v>0.10983802586080001</v>
      </c>
      <c r="T327" s="19" t="s">
        <v>62</v>
      </c>
      <c r="U327" s="19" t="s">
        <v>68</v>
      </c>
      <c r="V327" s="19" t="s">
        <v>66</v>
      </c>
    </row>
    <row r="328" spans="2:22" x14ac:dyDescent="0.2">
      <c r="B328" s="18">
        <f>Calculations!A306</f>
        <v>4429</v>
      </c>
      <c r="C328" s="18" t="str">
        <f>Calculations!B306</f>
        <v>SHLAA 2013</v>
      </c>
      <c r="D328" s="18" t="str">
        <f>Calculations!C306</f>
        <v>Housing</v>
      </c>
      <c r="E328" s="19">
        <f>Calculations!D306</f>
        <v>7.90355701454948</v>
      </c>
      <c r="F328" s="19">
        <f>Calculations!L306</f>
        <v>100</v>
      </c>
      <c r="G328" s="19">
        <f>Calculations!H306</f>
        <v>7.90355701454948</v>
      </c>
      <c r="H328" s="19">
        <f>Calculations!K306</f>
        <v>0</v>
      </c>
      <c r="I328" s="19">
        <f>Calculations!G306</f>
        <v>0</v>
      </c>
      <c r="J328" s="19">
        <f>Calculations!J306</f>
        <v>0</v>
      </c>
      <c r="K328" s="19">
        <f>Calculations!F306</f>
        <v>0</v>
      </c>
      <c r="L328" s="19">
        <f>Calculations!I306</f>
        <v>0</v>
      </c>
      <c r="M328" s="19">
        <f>Calculations!E306</f>
        <v>0</v>
      </c>
      <c r="N328" s="19">
        <f>Calculations!S306</f>
        <v>0.25811163203663995</v>
      </c>
      <c r="O328" s="19">
        <f>Calculations!P306</f>
        <v>2.0399999999199999E-2</v>
      </c>
      <c r="P328" s="19">
        <f>Calculations!T306</f>
        <v>0.67921102395134658</v>
      </c>
      <c r="Q328" s="19">
        <f>Calculations!Q306</f>
        <v>5.3681830527100002E-2</v>
      </c>
      <c r="R328" s="19">
        <f>Calculations!U306</f>
        <v>0.71598140561937373</v>
      </c>
      <c r="S328" s="19">
        <f>Calculations!R306</f>
        <v>5.6587998606699982E-2</v>
      </c>
      <c r="T328" s="50" t="s">
        <v>62</v>
      </c>
      <c r="U328" s="49" t="s">
        <v>69</v>
      </c>
      <c r="V328" s="49" t="s">
        <v>60</v>
      </c>
    </row>
    <row r="329" spans="2:22" x14ac:dyDescent="0.2">
      <c r="B329" s="18">
        <f>Calculations!A307</f>
        <v>4430</v>
      </c>
      <c r="C329" s="18" t="str">
        <f>Calculations!B307</f>
        <v>SHLAA 2013</v>
      </c>
      <c r="D329" s="18" t="str">
        <f>Calculations!C307</f>
        <v>Housing</v>
      </c>
      <c r="E329" s="19">
        <f>Calculations!D307</f>
        <v>1.47431765834887</v>
      </c>
      <c r="F329" s="19">
        <f>Calculations!L307</f>
        <v>100</v>
      </c>
      <c r="G329" s="19">
        <f>Calculations!H307</f>
        <v>1.47431765834887</v>
      </c>
      <c r="H329" s="19">
        <f>Calculations!K307</f>
        <v>0</v>
      </c>
      <c r="I329" s="19">
        <f>Calculations!G307</f>
        <v>0</v>
      </c>
      <c r="J329" s="19">
        <f>Calculations!J307</f>
        <v>0</v>
      </c>
      <c r="K329" s="19">
        <f>Calculations!F307</f>
        <v>0</v>
      </c>
      <c r="L329" s="19">
        <f>Calculations!I307</f>
        <v>0</v>
      </c>
      <c r="M329" s="19">
        <f>Calculations!E307</f>
        <v>0</v>
      </c>
      <c r="N329" s="19">
        <f>Calculations!S307</f>
        <v>0</v>
      </c>
      <c r="O329" s="19">
        <f>Calculations!P307</f>
        <v>0</v>
      </c>
      <c r="P329" s="19">
        <f>Calculations!T307</f>
        <v>2.2275915503026962</v>
      </c>
      <c r="Q329" s="19">
        <f>Calculations!Q307</f>
        <v>3.2841775582E-2</v>
      </c>
      <c r="R329" s="19">
        <f>Calculations!U307</f>
        <v>4.3205354252242794</v>
      </c>
      <c r="S329" s="19">
        <f>Calculations!R307</f>
        <v>6.3698416709299988E-2</v>
      </c>
      <c r="T329" s="50" t="s">
        <v>62</v>
      </c>
      <c r="U329" s="49" t="s">
        <v>69</v>
      </c>
      <c r="V329" s="49" t="s">
        <v>60</v>
      </c>
    </row>
    <row r="330" spans="2:22" x14ac:dyDescent="0.2">
      <c r="B330" s="18">
        <f>Calculations!A308</f>
        <v>4431</v>
      </c>
      <c r="C330" s="18" t="str">
        <f>Calculations!B308</f>
        <v>SHLAA 2013</v>
      </c>
      <c r="D330" s="18" t="str">
        <f>Calculations!C308</f>
        <v>Housing</v>
      </c>
      <c r="E330" s="19">
        <f>Calculations!D308</f>
        <v>0.95286087076714499</v>
      </c>
      <c r="F330" s="19">
        <f>Calculations!L308</f>
        <v>100</v>
      </c>
      <c r="G330" s="19">
        <f>Calculations!H308</f>
        <v>0.95286087076714499</v>
      </c>
      <c r="H330" s="19">
        <f>Calculations!K308</f>
        <v>0</v>
      </c>
      <c r="I330" s="19">
        <f>Calculations!G308</f>
        <v>0</v>
      </c>
      <c r="J330" s="19">
        <f>Calculations!J308</f>
        <v>0</v>
      </c>
      <c r="K330" s="19">
        <f>Calculations!F308</f>
        <v>0</v>
      </c>
      <c r="L330" s="19">
        <f>Calculations!I308</f>
        <v>0</v>
      </c>
      <c r="M330" s="19">
        <f>Calculations!E308</f>
        <v>0</v>
      </c>
      <c r="N330" s="19">
        <f>Calculations!S308</f>
        <v>0</v>
      </c>
      <c r="O330" s="19">
        <f>Calculations!P308</f>
        <v>0</v>
      </c>
      <c r="P330" s="19">
        <f>Calculations!T308</f>
        <v>0</v>
      </c>
      <c r="Q330" s="19">
        <f>Calculations!Q308</f>
        <v>0</v>
      </c>
      <c r="R330" s="19">
        <f>Calculations!U308</f>
        <v>2.3743542784567549E-2</v>
      </c>
      <c r="S330" s="19">
        <f>Calculations!R308</f>
        <v>2.2624292852799999E-4</v>
      </c>
      <c r="T330" s="50" t="s">
        <v>62</v>
      </c>
      <c r="U330" s="49" t="s">
        <v>69</v>
      </c>
      <c r="V330" s="49" t="s">
        <v>60</v>
      </c>
    </row>
    <row r="331" spans="2:22" x14ac:dyDescent="0.2">
      <c r="B331" s="18">
        <f>Calculations!A309</f>
        <v>4432</v>
      </c>
      <c r="C331" s="18" t="str">
        <f>Calculations!B309</f>
        <v>SHLAA 2013</v>
      </c>
      <c r="D331" s="18" t="str">
        <f>Calculations!C309</f>
        <v>Housing</v>
      </c>
      <c r="E331" s="19">
        <f>Calculations!D309</f>
        <v>0.25354566940565298</v>
      </c>
      <c r="F331" s="19">
        <f>Calculations!L309</f>
        <v>100</v>
      </c>
      <c r="G331" s="19">
        <f>Calculations!H309</f>
        <v>0.25354566940565298</v>
      </c>
      <c r="H331" s="19">
        <f>Calculations!K309</f>
        <v>0</v>
      </c>
      <c r="I331" s="19">
        <f>Calculations!G309</f>
        <v>0</v>
      </c>
      <c r="J331" s="19">
        <f>Calculations!J309</f>
        <v>0</v>
      </c>
      <c r="K331" s="19">
        <f>Calculations!F309</f>
        <v>0</v>
      </c>
      <c r="L331" s="19">
        <f>Calculations!I309</f>
        <v>0</v>
      </c>
      <c r="M331" s="19">
        <f>Calculations!E309</f>
        <v>0</v>
      </c>
      <c r="N331" s="19">
        <f>Calculations!S309</f>
        <v>0</v>
      </c>
      <c r="O331" s="19">
        <f>Calculations!P309</f>
        <v>0</v>
      </c>
      <c r="P331" s="19">
        <f>Calculations!T309</f>
        <v>0</v>
      </c>
      <c r="Q331" s="19">
        <f>Calculations!Q309</f>
        <v>0</v>
      </c>
      <c r="R331" s="19">
        <f>Calculations!U309</f>
        <v>1.6343227453592675</v>
      </c>
      <c r="S331" s="19">
        <f>Calculations!R309</f>
        <v>4.14375454497E-3</v>
      </c>
      <c r="T331" s="50" t="s">
        <v>62</v>
      </c>
      <c r="U331" s="49" t="s">
        <v>69</v>
      </c>
      <c r="V331" s="49" t="s">
        <v>60</v>
      </c>
    </row>
    <row r="332" spans="2:22" x14ac:dyDescent="0.2">
      <c r="B332" s="18">
        <f>Calculations!A310</f>
        <v>4433</v>
      </c>
      <c r="C332" s="18" t="str">
        <f>Calculations!B310</f>
        <v>SHLAA 2013</v>
      </c>
      <c r="D332" s="18" t="str">
        <f>Calculations!C310</f>
        <v>Housing</v>
      </c>
      <c r="E332" s="19">
        <f>Calculations!D310</f>
        <v>0.62568532149628497</v>
      </c>
      <c r="F332" s="19">
        <f>Calculations!L310</f>
        <v>100</v>
      </c>
      <c r="G332" s="19">
        <f>Calculations!H310</f>
        <v>0.62568532149628497</v>
      </c>
      <c r="H332" s="19">
        <f>Calculations!K310</f>
        <v>0</v>
      </c>
      <c r="I332" s="19">
        <f>Calculations!G310</f>
        <v>0</v>
      </c>
      <c r="J332" s="19">
        <f>Calculations!J310</f>
        <v>0</v>
      </c>
      <c r="K332" s="19">
        <f>Calculations!F310</f>
        <v>0</v>
      </c>
      <c r="L332" s="19">
        <f>Calculations!I310</f>
        <v>0</v>
      </c>
      <c r="M332" s="19">
        <f>Calculations!E310</f>
        <v>0</v>
      </c>
      <c r="N332" s="19">
        <f>Calculations!S310</f>
        <v>0</v>
      </c>
      <c r="O332" s="19">
        <f>Calculations!P310</f>
        <v>0</v>
      </c>
      <c r="P332" s="19">
        <f>Calculations!T310</f>
        <v>6.0335090309169326</v>
      </c>
      <c r="Q332" s="19">
        <f>Calculations!Q310</f>
        <v>3.7750780377599998E-2</v>
      </c>
      <c r="R332" s="19">
        <f>Calculations!U310</f>
        <v>20.464571930054504</v>
      </c>
      <c r="S332" s="19">
        <f>Calculations!R310</f>
        <v>0.1280438226734</v>
      </c>
      <c r="T332" s="50" t="s">
        <v>62</v>
      </c>
      <c r="U332" s="49" t="s">
        <v>69</v>
      </c>
      <c r="V332" s="49" t="s">
        <v>60</v>
      </c>
    </row>
    <row r="333" spans="2:22" x14ac:dyDescent="0.2">
      <c r="B333" s="18">
        <f>Calculations!A311</f>
        <v>4436</v>
      </c>
      <c r="C333" s="18" t="str">
        <f>Calculations!B311</f>
        <v>SHLAA 2013</v>
      </c>
      <c r="D333" s="18" t="str">
        <f>Calculations!C311</f>
        <v>Housing</v>
      </c>
      <c r="E333" s="19">
        <f>Calculations!D311</f>
        <v>2.2916828725658198</v>
      </c>
      <c r="F333" s="19">
        <f>Calculations!L311</f>
        <v>100</v>
      </c>
      <c r="G333" s="19">
        <f>Calculations!H311</f>
        <v>2.2916828725658198</v>
      </c>
      <c r="H333" s="19">
        <f>Calculations!K311</f>
        <v>0</v>
      </c>
      <c r="I333" s="19">
        <f>Calculations!G311</f>
        <v>0</v>
      </c>
      <c r="J333" s="19">
        <f>Calculations!J311</f>
        <v>0</v>
      </c>
      <c r="K333" s="19">
        <f>Calculations!F311</f>
        <v>0</v>
      </c>
      <c r="L333" s="19">
        <f>Calculations!I311</f>
        <v>0</v>
      </c>
      <c r="M333" s="19">
        <f>Calculations!E311</f>
        <v>0</v>
      </c>
      <c r="N333" s="19">
        <f>Calculations!S311</f>
        <v>0</v>
      </c>
      <c r="O333" s="19">
        <f>Calculations!P311</f>
        <v>0</v>
      </c>
      <c r="P333" s="19">
        <f>Calculations!T311</f>
        <v>0.29320055060179429</v>
      </c>
      <c r="Q333" s="19">
        <f>Calculations!Q311</f>
        <v>6.7192268004099996E-3</v>
      </c>
      <c r="R333" s="19">
        <f>Calculations!U311</f>
        <v>5.7414950511574752</v>
      </c>
      <c r="S333" s="19">
        <f>Calculations!R311</f>
        <v>0.13157685871659</v>
      </c>
      <c r="T333" s="50" t="s">
        <v>62</v>
      </c>
      <c r="U333" s="49" t="s">
        <v>69</v>
      </c>
      <c r="V333" s="49" t="s">
        <v>60</v>
      </c>
    </row>
    <row r="334" spans="2:22" x14ac:dyDescent="0.2">
      <c r="B334" s="18">
        <f>Calculations!A312</f>
        <v>4438</v>
      </c>
      <c r="C334" s="18" t="str">
        <f>Calculations!B312</f>
        <v>ELR 2014</v>
      </c>
      <c r="D334" s="18" t="str">
        <f>Calculations!C312</f>
        <v>Employment</v>
      </c>
      <c r="E334" s="19">
        <f>Calculations!D312</f>
        <v>0.85181337114939804</v>
      </c>
      <c r="F334" s="19">
        <f>Calculations!L312</f>
        <v>61.271370749469</v>
      </c>
      <c r="G334" s="19">
        <f>Calculations!H312</f>
        <v>0.52191772873049802</v>
      </c>
      <c r="H334" s="19">
        <f>Calculations!K312</f>
        <v>7.6334850325442609</v>
      </c>
      <c r="I334" s="19">
        <f>Calculations!G312</f>
        <v>6.5023046191899997E-2</v>
      </c>
      <c r="J334" s="19">
        <f>Calculations!J312</f>
        <v>31.095144217986743</v>
      </c>
      <c r="K334" s="19">
        <f>Calculations!F312</f>
        <v>0.26487259622699999</v>
      </c>
      <c r="L334" s="19">
        <f>Calculations!I312</f>
        <v>0</v>
      </c>
      <c r="M334" s="19">
        <f>Calculations!E312</f>
        <v>0</v>
      </c>
      <c r="N334" s="19">
        <f>Calculations!S312</f>
        <v>0</v>
      </c>
      <c r="O334" s="19">
        <f>Calculations!P312</f>
        <v>0</v>
      </c>
      <c r="P334" s="19">
        <f>Calculations!T312</f>
        <v>0</v>
      </c>
      <c r="Q334" s="19">
        <f>Calculations!Q312</f>
        <v>0</v>
      </c>
      <c r="R334" s="19">
        <f>Calculations!U312</f>
        <v>3.6959290200409818</v>
      </c>
      <c r="S334" s="19">
        <f>Calculations!R312</f>
        <v>3.14824175809E-2</v>
      </c>
      <c r="T334" s="19" t="s">
        <v>79</v>
      </c>
      <c r="U334" s="19" t="s">
        <v>68</v>
      </c>
      <c r="V334" s="19" t="s">
        <v>66</v>
      </c>
    </row>
    <row r="335" spans="2:22" x14ac:dyDescent="0.2">
      <c r="B335" s="18">
        <f>Calculations!A313</f>
        <v>4450</v>
      </c>
      <c r="C335" s="18" t="str">
        <f>Calculations!B313</f>
        <v>SHLAA 2013</v>
      </c>
      <c r="D335" s="18" t="str">
        <f>Calculations!C313</f>
        <v>Housing</v>
      </c>
      <c r="E335" s="19">
        <f>Calculations!D313</f>
        <v>1.7307025000051001E-2</v>
      </c>
      <c r="F335" s="19">
        <f>Calculations!L313</f>
        <v>100</v>
      </c>
      <c r="G335" s="19">
        <f>Calculations!H313</f>
        <v>1.7307025000051001E-2</v>
      </c>
      <c r="H335" s="19">
        <f>Calculations!K313</f>
        <v>0</v>
      </c>
      <c r="I335" s="19">
        <f>Calculations!G313</f>
        <v>0</v>
      </c>
      <c r="J335" s="19">
        <f>Calculations!J313</f>
        <v>0</v>
      </c>
      <c r="K335" s="19">
        <f>Calculations!F313</f>
        <v>0</v>
      </c>
      <c r="L335" s="19">
        <f>Calculations!I313</f>
        <v>0</v>
      </c>
      <c r="M335" s="19">
        <f>Calculations!E313</f>
        <v>0</v>
      </c>
      <c r="N335" s="19">
        <f>Calculations!S313</f>
        <v>0</v>
      </c>
      <c r="O335" s="19">
        <f>Calculations!P313</f>
        <v>0</v>
      </c>
      <c r="P335" s="19">
        <f>Calculations!T313</f>
        <v>0</v>
      </c>
      <c r="Q335" s="19">
        <f>Calculations!Q313</f>
        <v>0</v>
      </c>
      <c r="R335" s="19">
        <f>Calculations!U313</f>
        <v>0</v>
      </c>
      <c r="S335" s="19">
        <f>Calculations!R313</f>
        <v>0</v>
      </c>
      <c r="T335" s="50" t="s">
        <v>62</v>
      </c>
      <c r="U335" s="51" t="s">
        <v>70</v>
      </c>
      <c r="V335" s="49" t="s">
        <v>64</v>
      </c>
    </row>
    <row r="336" spans="2:22" x14ac:dyDescent="0.2">
      <c r="B336" s="18">
        <f>Calculations!A314</f>
        <v>4455</v>
      </c>
      <c r="C336" s="18" t="str">
        <f>Calculations!B314</f>
        <v>PP</v>
      </c>
      <c r="D336" s="18" t="str">
        <f>Calculations!C314</f>
        <v>Mixed Use</v>
      </c>
      <c r="E336" s="19">
        <f>Calculations!D314</f>
        <v>9.1912100160166002E-2</v>
      </c>
      <c r="F336" s="19">
        <f>Calculations!L314</f>
        <v>100</v>
      </c>
      <c r="G336" s="19">
        <f>Calculations!H314</f>
        <v>9.1912100160166002E-2</v>
      </c>
      <c r="H336" s="19">
        <f>Calculations!K314</f>
        <v>0</v>
      </c>
      <c r="I336" s="19">
        <f>Calculations!G314</f>
        <v>0</v>
      </c>
      <c r="J336" s="19">
        <f>Calculations!J314</f>
        <v>0</v>
      </c>
      <c r="K336" s="19">
        <f>Calculations!F314</f>
        <v>0</v>
      </c>
      <c r="L336" s="19">
        <f>Calculations!I314</f>
        <v>0</v>
      </c>
      <c r="M336" s="19">
        <f>Calculations!E314</f>
        <v>0</v>
      </c>
      <c r="N336" s="19">
        <f>Calculations!S314</f>
        <v>0</v>
      </c>
      <c r="O336" s="19">
        <f>Calculations!P314</f>
        <v>0</v>
      </c>
      <c r="P336" s="19">
        <f>Calculations!T314</f>
        <v>9.4483635835400703E-2</v>
      </c>
      <c r="Q336" s="19">
        <f>Calculations!Q314</f>
        <v>8.6841894003999998E-5</v>
      </c>
      <c r="R336" s="19">
        <f>Calculations!U314</f>
        <v>0.18723460895041441</v>
      </c>
      <c r="S336" s="19">
        <f>Calculations!R314</f>
        <v>1.7209126131300002E-4</v>
      </c>
      <c r="T336" s="50" t="s">
        <v>62</v>
      </c>
      <c r="U336" s="49" t="s">
        <v>69</v>
      </c>
      <c r="V336" s="49" t="s">
        <v>60</v>
      </c>
    </row>
    <row r="337" spans="2:22" x14ac:dyDescent="0.2">
      <c r="B337" s="18">
        <f>Calculations!A315</f>
        <v>4474</v>
      </c>
      <c r="C337" s="18" t="str">
        <f>Calculations!B315</f>
        <v>SHLAA 2013</v>
      </c>
      <c r="D337" s="18" t="str">
        <f>Calculations!C315</f>
        <v>Housing</v>
      </c>
      <c r="E337" s="19">
        <f>Calculations!D315</f>
        <v>2.6922369999930001E-2</v>
      </c>
      <c r="F337" s="19">
        <f>Calculations!L315</f>
        <v>100</v>
      </c>
      <c r="G337" s="19">
        <f>Calculations!H315</f>
        <v>2.6922369999930001E-2</v>
      </c>
      <c r="H337" s="19">
        <f>Calculations!K315</f>
        <v>0</v>
      </c>
      <c r="I337" s="19">
        <f>Calculations!G315</f>
        <v>0</v>
      </c>
      <c r="J337" s="19">
        <f>Calculations!J315</f>
        <v>0</v>
      </c>
      <c r="K337" s="19">
        <f>Calculations!F315</f>
        <v>0</v>
      </c>
      <c r="L337" s="19">
        <f>Calculations!I315</f>
        <v>0</v>
      </c>
      <c r="M337" s="19">
        <f>Calculations!E315</f>
        <v>0</v>
      </c>
      <c r="N337" s="19">
        <f>Calculations!S315</f>
        <v>0</v>
      </c>
      <c r="O337" s="19">
        <f>Calculations!P315</f>
        <v>0</v>
      </c>
      <c r="P337" s="19">
        <f>Calculations!T315</f>
        <v>0</v>
      </c>
      <c r="Q337" s="19">
        <f>Calculations!Q315</f>
        <v>0</v>
      </c>
      <c r="R337" s="19">
        <f>Calculations!U315</f>
        <v>0</v>
      </c>
      <c r="S337" s="19">
        <f>Calculations!R315</f>
        <v>0</v>
      </c>
      <c r="T337" s="50" t="s">
        <v>62</v>
      </c>
      <c r="U337" s="51" t="s">
        <v>70</v>
      </c>
      <c r="V337" s="49" t="s">
        <v>64</v>
      </c>
    </row>
    <row r="338" spans="2:22" x14ac:dyDescent="0.2">
      <c r="B338" s="18">
        <f>Calculations!A316</f>
        <v>4476</v>
      </c>
      <c r="C338" s="18" t="str">
        <f>Calculations!B316</f>
        <v>ELR 2014</v>
      </c>
      <c r="D338" s="18" t="str">
        <f>Calculations!C316</f>
        <v>Employment</v>
      </c>
      <c r="E338" s="19">
        <f>Calculations!D316</f>
        <v>0.93883864895953595</v>
      </c>
      <c r="F338" s="19">
        <f>Calculations!L316</f>
        <v>100</v>
      </c>
      <c r="G338" s="19">
        <f>Calculations!H316</f>
        <v>0.93883864895953595</v>
      </c>
      <c r="H338" s="19">
        <f>Calculations!K316</f>
        <v>0</v>
      </c>
      <c r="I338" s="19">
        <f>Calculations!G316</f>
        <v>0</v>
      </c>
      <c r="J338" s="19">
        <f>Calculations!J316</f>
        <v>0</v>
      </c>
      <c r="K338" s="19">
        <f>Calculations!F316</f>
        <v>0</v>
      </c>
      <c r="L338" s="19">
        <f>Calculations!I316</f>
        <v>0</v>
      </c>
      <c r="M338" s="19">
        <f>Calculations!E316</f>
        <v>0</v>
      </c>
      <c r="N338" s="19">
        <f>Calculations!S316</f>
        <v>0</v>
      </c>
      <c r="O338" s="19">
        <f>Calculations!P316</f>
        <v>0</v>
      </c>
      <c r="P338" s="19">
        <f>Calculations!T316</f>
        <v>0</v>
      </c>
      <c r="Q338" s="19">
        <f>Calculations!Q316</f>
        <v>0</v>
      </c>
      <c r="R338" s="19">
        <f>Calculations!U316</f>
        <v>0</v>
      </c>
      <c r="S338" s="19">
        <f>Calculations!R316</f>
        <v>0</v>
      </c>
      <c r="T338" s="50" t="s">
        <v>63</v>
      </c>
      <c r="U338" s="51" t="s">
        <v>70</v>
      </c>
      <c r="V338" s="49" t="s">
        <v>64</v>
      </c>
    </row>
    <row r="339" spans="2:22" x14ac:dyDescent="0.2">
      <c r="B339" s="18">
        <f>Calculations!A317</f>
        <v>4479</v>
      </c>
      <c r="C339" s="18" t="str">
        <f>Calculations!B317</f>
        <v>SHLAA 2013</v>
      </c>
      <c r="D339" s="18" t="str">
        <f>Calculations!C317</f>
        <v>Housing</v>
      </c>
      <c r="E339" s="19">
        <f>Calculations!D317</f>
        <v>0.68793386759763497</v>
      </c>
      <c r="F339" s="19">
        <f>Calculations!L317</f>
        <v>100</v>
      </c>
      <c r="G339" s="19">
        <f>Calculations!H317</f>
        <v>0.68793386759763497</v>
      </c>
      <c r="H339" s="19">
        <f>Calculations!K317</f>
        <v>0</v>
      </c>
      <c r="I339" s="19">
        <f>Calculations!G317</f>
        <v>0</v>
      </c>
      <c r="J339" s="19">
        <f>Calculations!J317</f>
        <v>0</v>
      </c>
      <c r="K339" s="19">
        <f>Calculations!F317</f>
        <v>0</v>
      </c>
      <c r="L339" s="19">
        <f>Calculations!I317</f>
        <v>0</v>
      </c>
      <c r="M339" s="19">
        <f>Calculations!E317</f>
        <v>0</v>
      </c>
      <c r="N339" s="19">
        <f>Calculations!S317</f>
        <v>0</v>
      </c>
      <c r="O339" s="19">
        <f>Calculations!P317</f>
        <v>0</v>
      </c>
      <c r="P339" s="19">
        <f>Calculations!T317</f>
        <v>3.4685728889068632</v>
      </c>
      <c r="Q339" s="19">
        <f>Calculations!Q317</f>
        <v>2.38614876251E-2</v>
      </c>
      <c r="R339" s="19">
        <f>Calculations!U317</f>
        <v>10.835827621660224</v>
      </c>
      <c r="S339" s="19">
        <f>Calculations!R317</f>
        <v>7.4543328043900001E-2</v>
      </c>
      <c r="T339" s="50" t="s">
        <v>62</v>
      </c>
      <c r="U339" s="49" t="s">
        <v>69</v>
      </c>
      <c r="V339" s="49" t="s">
        <v>60</v>
      </c>
    </row>
    <row r="340" spans="2:22" x14ac:dyDescent="0.2">
      <c r="B340" s="18">
        <f>Calculations!A318</f>
        <v>4482</v>
      </c>
      <c r="C340" s="18" t="str">
        <f>Calculations!B318</f>
        <v>SHLAA 2013</v>
      </c>
      <c r="D340" s="18" t="str">
        <f>Calculations!C318</f>
        <v>Housing</v>
      </c>
      <c r="E340" s="19">
        <f>Calculations!D318</f>
        <v>4.9009713805308897</v>
      </c>
      <c r="F340" s="19">
        <f>Calculations!L318</f>
        <v>100</v>
      </c>
      <c r="G340" s="19">
        <f>Calculations!H318</f>
        <v>4.9009713805308897</v>
      </c>
      <c r="H340" s="19">
        <f>Calculations!K318</f>
        <v>0</v>
      </c>
      <c r="I340" s="19">
        <f>Calculations!G318</f>
        <v>0</v>
      </c>
      <c r="J340" s="19">
        <f>Calculations!J318</f>
        <v>0</v>
      </c>
      <c r="K340" s="19">
        <f>Calculations!F318</f>
        <v>0</v>
      </c>
      <c r="L340" s="19">
        <f>Calculations!I318</f>
        <v>0</v>
      </c>
      <c r="M340" s="19">
        <f>Calculations!E318</f>
        <v>0</v>
      </c>
      <c r="N340" s="19">
        <f>Calculations!S318</f>
        <v>0</v>
      </c>
      <c r="O340" s="19">
        <f>Calculations!P318</f>
        <v>0</v>
      </c>
      <c r="P340" s="19">
        <f>Calculations!T318</f>
        <v>0</v>
      </c>
      <c r="Q340" s="19">
        <f>Calculations!Q318</f>
        <v>0</v>
      </c>
      <c r="R340" s="19">
        <f>Calculations!U318</f>
        <v>2.16314242076876E-2</v>
      </c>
      <c r="S340" s="19">
        <f>Calculations!R318</f>
        <v>1.06014990962E-3</v>
      </c>
      <c r="T340" s="50" t="s">
        <v>62</v>
      </c>
      <c r="U340" s="49" t="s">
        <v>69</v>
      </c>
      <c r="V340" s="49" t="s">
        <v>60</v>
      </c>
    </row>
    <row r="341" spans="2:22" x14ac:dyDescent="0.2">
      <c r="B341" s="18">
        <f>Calculations!A319</f>
        <v>4483</v>
      </c>
      <c r="C341" s="18" t="str">
        <f>Calculations!B319</f>
        <v>SHLAA 2013</v>
      </c>
      <c r="D341" s="18" t="str">
        <f>Calculations!C319</f>
        <v>Housing</v>
      </c>
      <c r="E341" s="19">
        <f>Calculations!D319</f>
        <v>0.95581611746193496</v>
      </c>
      <c r="F341" s="19">
        <f>Calculations!L319</f>
        <v>100</v>
      </c>
      <c r="G341" s="19">
        <f>Calculations!H319</f>
        <v>0.95581611746193496</v>
      </c>
      <c r="H341" s="19">
        <f>Calculations!K319</f>
        <v>0</v>
      </c>
      <c r="I341" s="19">
        <f>Calculations!G319</f>
        <v>0</v>
      </c>
      <c r="J341" s="19">
        <f>Calculations!J319</f>
        <v>0</v>
      </c>
      <c r="K341" s="19">
        <f>Calculations!F319</f>
        <v>0</v>
      </c>
      <c r="L341" s="19">
        <f>Calculations!I319</f>
        <v>0</v>
      </c>
      <c r="M341" s="19">
        <f>Calculations!E319</f>
        <v>0</v>
      </c>
      <c r="N341" s="19">
        <f>Calculations!S319</f>
        <v>0.3248527937272051</v>
      </c>
      <c r="O341" s="19">
        <f>Calculations!P319</f>
        <v>3.1049953604699999E-3</v>
      </c>
      <c r="P341" s="19">
        <f>Calculations!T319</f>
        <v>0.11219224168321333</v>
      </c>
      <c r="Q341" s="19">
        <f>Calculations!Q319</f>
        <v>1.0723515285500002E-3</v>
      </c>
      <c r="R341" s="19">
        <f>Calculations!U319</f>
        <v>1.6345899404863515</v>
      </c>
      <c r="S341" s="19">
        <f>Calculations!R319</f>
        <v>1.5623674105579998E-2</v>
      </c>
      <c r="T341" s="50" t="s">
        <v>62</v>
      </c>
      <c r="U341" s="49" t="s">
        <v>69</v>
      </c>
      <c r="V341" s="49" t="s">
        <v>60</v>
      </c>
    </row>
    <row r="342" spans="2:22" x14ac:dyDescent="0.2">
      <c r="B342" s="18">
        <f>Calculations!A320</f>
        <v>4484</v>
      </c>
      <c r="C342" s="18" t="str">
        <f>Calculations!B320</f>
        <v>SHLAA 2013</v>
      </c>
      <c r="D342" s="18" t="str">
        <f>Calculations!C320</f>
        <v>Housing</v>
      </c>
      <c r="E342" s="19">
        <f>Calculations!D320</f>
        <v>2.0876880062179999</v>
      </c>
      <c r="F342" s="19">
        <f>Calculations!L320</f>
        <v>100</v>
      </c>
      <c r="G342" s="19">
        <f>Calculations!H320</f>
        <v>2.0876880062179999</v>
      </c>
      <c r="H342" s="19">
        <f>Calculations!K320</f>
        <v>0</v>
      </c>
      <c r="I342" s="19">
        <f>Calculations!G320</f>
        <v>0</v>
      </c>
      <c r="J342" s="19">
        <f>Calculations!J320</f>
        <v>0</v>
      </c>
      <c r="K342" s="19">
        <f>Calculations!F320</f>
        <v>0</v>
      </c>
      <c r="L342" s="19">
        <f>Calculations!I320</f>
        <v>0</v>
      </c>
      <c r="M342" s="19">
        <f>Calculations!E320</f>
        <v>0</v>
      </c>
      <c r="N342" s="19">
        <f>Calculations!S320</f>
        <v>0</v>
      </c>
      <c r="O342" s="19">
        <f>Calculations!P320</f>
        <v>0</v>
      </c>
      <c r="P342" s="19">
        <f>Calculations!T320</f>
        <v>0.59395848248242367</v>
      </c>
      <c r="Q342" s="19">
        <f>Calculations!Q320</f>
        <v>1.24000000007E-2</v>
      </c>
      <c r="R342" s="19">
        <f>Calculations!U320</f>
        <v>0.93082332585239791</v>
      </c>
      <c r="S342" s="19">
        <f>Calculations!R320</f>
        <v>1.9432686932900001E-2</v>
      </c>
      <c r="T342" s="50" t="s">
        <v>62</v>
      </c>
      <c r="U342" s="49" t="s">
        <v>69</v>
      </c>
      <c r="V342" s="49" t="s">
        <v>60</v>
      </c>
    </row>
    <row r="343" spans="2:22" x14ac:dyDescent="0.2">
      <c r="B343" s="18">
        <f>Calculations!A321</f>
        <v>4496</v>
      </c>
      <c r="C343" s="18" t="str">
        <f>Calculations!B321</f>
        <v>SHLAA 2013</v>
      </c>
      <c r="D343" s="18" t="str">
        <f>Calculations!C321</f>
        <v>Housing</v>
      </c>
      <c r="E343" s="19">
        <f>Calculations!D321</f>
        <v>0.29390598815590802</v>
      </c>
      <c r="F343" s="19">
        <f>Calculations!L321</f>
        <v>100</v>
      </c>
      <c r="G343" s="19">
        <f>Calculations!H321</f>
        <v>0.29390598815590802</v>
      </c>
      <c r="H343" s="19">
        <f>Calculations!K321</f>
        <v>0</v>
      </c>
      <c r="I343" s="19">
        <f>Calculations!G321</f>
        <v>0</v>
      </c>
      <c r="J343" s="19">
        <f>Calculations!J321</f>
        <v>0</v>
      </c>
      <c r="K343" s="19">
        <f>Calculations!F321</f>
        <v>0</v>
      </c>
      <c r="L343" s="19">
        <f>Calculations!I321</f>
        <v>0</v>
      </c>
      <c r="M343" s="19">
        <f>Calculations!E321</f>
        <v>0</v>
      </c>
      <c r="N343" s="19">
        <f>Calculations!S321</f>
        <v>0</v>
      </c>
      <c r="O343" s="19">
        <f>Calculations!P321</f>
        <v>0</v>
      </c>
      <c r="P343" s="19">
        <f>Calculations!T321</f>
        <v>0</v>
      </c>
      <c r="Q343" s="19">
        <f>Calculations!Q321</f>
        <v>0</v>
      </c>
      <c r="R343" s="19">
        <f>Calculations!U321</f>
        <v>0</v>
      </c>
      <c r="S343" s="19">
        <f>Calculations!R321</f>
        <v>0</v>
      </c>
      <c r="T343" s="50" t="s">
        <v>62</v>
      </c>
      <c r="U343" s="51" t="s">
        <v>70</v>
      </c>
      <c r="V343" s="49" t="s">
        <v>64</v>
      </c>
    </row>
    <row r="344" spans="2:22" x14ac:dyDescent="0.2">
      <c r="B344" s="18">
        <f>Calculations!A322</f>
        <v>4516</v>
      </c>
      <c r="C344" s="18" t="str">
        <f>Calculations!B322</f>
        <v>SHLAA 2013</v>
      </c>
      <c r="D344" s="18" t="str">
        <f>Calculations!C322</f>
        <v>Housing</v>
      </c>
      <c r="E344" s="19">
        <f>Calculations!D322</f>
        <v>4.8744144155218001E-2</v>
      </c>
      <c r="F344" s="19">
        <f>Calculations!L322</f>
        <v>100</v>
      </c>
      <c r="G344" s="19">
        <f>Calculations!H322</f>
        <v>4.8744144155218001E-2</v>
      </c>
      <c r="H344" s="19">
        <f>Calculations!K322</f>
        <v>0</v>
      </c>
      <c r="I344" s="19">
        <f>Calculations!G322</f>
        <v>0</v>
      </c>
      <c r="J344" s="19">
        <f>Calculations!J322</f>
        <v>0</v>
      </c>
      <c r="K344" s="19">
        <f>Calculations!F322</f>
        <v>0</v>
      </c>
      <c r="L344" s="19">
        <f>Calculations!I322</f>
        <v>0</v>
      </c>
      <c r="M344" s="19">
        <f>Calculations!E322</f>
        <v>0</v>
      </c>
      <c r="N344" s="19">
        <f>Calculations!S322</f>
        <v>0</v>
      </c>
      <c r="O344" s="19">
        <f>Calculations!P322</f>
        <v>0</v>
      </c>
      <c r="P344" s="19">
        <f>Calculations!T322</f>
        <v>0</v>
      </c>
      <c r="Q344" s="19">
        <f>Calculations!Q322</f>
        <v>0</v>
      </c>
      <c r="R344" s="19">
        <f>Calculations!U322</f>
        <v>0</v>
      </c>
      <c r="S344" s="19">
        <f>Calculations!R322</f>
        <v>0</v>
      </c>
      <c r="T344" s="50" t="s">
        <v>62</v>
      </c>
      <c r="U344" s="51" t="s">
        <v>70</v>
      </c>
      <c r="V344" s="49" t="s">
        <v>64</v>
      </c>
    </row>
    <row r="345" spans="2:22" x14ac:dyDescent="0.2">
      <c r="B345" s="18">
        <f>Calculations!A323</f>
        <v>4517</v>
      </c>
      <c r="C345" s="18" t="str">
        <f>Calculations!B323</f>
        <v>SHLAA 2013</v>
      </c>
      <c r="D345" s="18" t="str">
        <f>Calculations!C323</f>
        <v>Housing</v>
      </c>
      <c r="E345" s="19">
        <f>Calculations!D323</f>
        <v>5.4097105003929002E-2</v>
      </c>
      <c r="F345" s="19">
        <f>Calculations!L323</f>
        <v>100</v>
      </c>
      <c r="G345" s="19">
        <f>Calculations!H323</f>
        <v>5.4097105003929002E-2</v>
      </c>
      <c r="H345" s="19">
        <f>Calculations!K323</f>
        <v>0</v>
      </c>
      <c r="I345" s="19">
        <f>Calculations!G323</f>
        <v>0</v>
      </c>
      <c r="J345" s="19">
        <f>Calculations!J323</f>
        <v>0</v>
      </c>
      <c r="K345" s="19">
        <f>Calculations!F323</f>
        <v>0</v>
      </c>
      <c r="L345" s="19">
        <f>Calculations!I323</f>
        <v>0</v>
      </c>
      <c r="M345" s="19">
        <f>Calculations!E323</f>
        <v>0</v>
      </c>
      <c r="N345" s="19">
        <f>Calculations!S323</f>
        <v>0</v>
      </c>
      <c r="O345" s="19">
        <f>Calculations!P323</f>
        <v>0</v>
      </c>
      <c r="P345" s="19">
        <f>Calculations!T323</f>
        <v>0</v>
      </c>
      <c r="Q345" s="19">
        <f>Calculations!Q323</f>
        <v>0</v>
      </c>
      <c r="R345" s="19">
        <f>Calculations!U323</f>
        <v>0</v>
      </c>
      <c r="S345" s="19">
        <f>Calculations!R323</f>
        <v>0</v>
      </c>
      <c r="T345" s="50" t="s">
        <v>62</v>
      </c>
      <c r="U345" s="51" t="s">
        <v>70</v>
      </c>
      <c r="V345" s="49" t="s">
        <v>64</v>
      </c>
    </row>
    <row r="346" spans="2:22" x14ac:dyDescent="0.2">
      <c r="B346" s="18">
        <f>Calculations!A324</f>
        <v>4520</v>
      </c>
      <c r="C346" s="18" t="str">
        <f>Calculations!B324</f>
        <v>SHLAA 2013</v>
      </c>
      <c r="D346" s="18" t="str">
        <f>Calculations!C324</f>
        <v>Housing</v>
      </c>
      <c r="E346" s="19">
        <f>Calculations!D324</f>
        <v>2.9855149999757E-2</v>
      </c>
      <c r="F346" s="19">
        <f>Calculations!L324</f>
        <v>100</v>
      </c>
      <c r="G346" s="19">
        <f>Calculations!H324</f>
        <v>2.9855149999757E-2</v>
      </c>
      <c r="H346" s="19">
        <f>Calculations!K324</f>
        <v>0</v>
      </c>
      <c r="I346" s="19">
        <f>Calculations!G324</f>
        <v>0</v>
      </c>
      <c r="J346" s="19">
        <f>Calculations!J324</f>
        <v>0</v>
      </c>
      <c r="K346" s="19">
        <f>Calculations!F324</f>
        <v>0</v>
      </c>
      <c r="L346" s="19">
        <f>Calculations!I324</f>
        <v>0</v>
      </c>
      <c r="M346" s="19">
        <f>Calculations!E324</f>
        <v>0</v>
      </c>
      <c r="N346" s="19">
        <f>Calculations!S324</f>
        <v>0</v>
      </c>
      <c r="O346" s="19">
        <f>Calculations!P324</f>
        <v>0</v>
      </c>
      <c r="P346" s="19">
        <f>Calculations!T324</f>
        <v>0</v>
      </c>
      <c r="Q346" s="19">
        <f>Calculations!Q324</f>
        <v>0</v>
      </c>
      <c r="R346" s="19">
        <f>Calculations!U324</f>
        <v>0</v>
      </c>
      <c r="S346" s="19">
        <f>Calculations!R324</f>
        <v>0</v>
      </c>
      <c r="T346" s="50" t="s">
        <v>62</v>
      </c>
      <c r="U346" s="51" t="s">
        <v>70</v>
      </c>
      <c r="V346" s="49" t="s">
        <v>64</v>
      </c>
    </row>
    <row r="347" spans="2:22" x14ac:dyDescent="0.2">
      <c r="B347" s="18">
        <f>Calculations!A325</f>
        <v>4527</v>
      </c>
      <c r="C347" s="18" t="str">
        <f>Calculations!B325</f>
        <v>SHLAA 2013</v>
      </c>
      <c r="D347" s="18" t="str">
        <f>Calculations!C325</f>
        <v>Housing</v>
      </c>
      <c r="E347" s="19">
        <f>Calculations!D325</f>
        <v>5.8685739999801999E-2</v>
      </c>
      <c r="F347" s="19">
        <f>Calculations!L325</f>
        <v>100</v>
      </c>
      <c r="G347" s="19">
        <f>Calculations!H325</f>
        <v>5.8685739999801999E-2</v>
      </c>
      <c r="H347" s="19">
        <f>Calculations!K325</f>
        <v>0</v>
      </c>
      <c r="I347" s="19">
        <f>Calculations!G325</f>
        <v>0</v>
      </c>
      <c r="J347" s="19">
        <f>Calculations!J325</f>
        <v>0</v>
      </c>
      <c r="K347" s="19">
        <f>Calculations!F325</f>
        <v>0</v>
      </c>
      <c r="L347" s="19">
        <f>Calculations!I325</f>
        <v>0</v>
      </c>
      <c r="M347" s="19">
        <f>Calculations!E325</f>
        <v>0</v>
      </c>
      <c r="N347" s="19">
        <f>Calculations!S325</f>
        <v>0</v>
      </c>
      <c r="O347" s="19">
        <f>Calculations!P325</f>
        <v>0</v>
      </c>
      <c r="P347" s="19">
        <f>Calculations!T325</f>
        <v>0</v>
      </c>
      <c r="Q347" s="19">
        <f>Calculations!Q325</f>
        <v>0</v>
      </c>
      <c r="R347" s="19">
        <f>Calculations!U325</f>
        <v>0</v>
      </c>
      <c r="S347" s="19">
        <f>Calculations!R325</f>
        <v>0</v>
      </c>
      <c r="T347" s="50" t="s">
        <v>62</v>
      </c>
      <c r="U347" s="51" t="s">
        <v>70</v>
      </c>
      <c r="V347" s="49" t="s">
        <v>64</v>
      </c>
    </row>
    <row r="348" spans="2:22" x14ac:dyDescent="0.2">
      <c r="B348" s="18">
        <f>Calculations!A326</f>
        <v>4528</v>
      </c>
      <c r="C348" s="18" t="str">
        <f>Calculations!B326</f>
        <v>SHLAA 2013</v>
      </c>
      <c r="D348" s="18" t="str">
        <f>Calculations!C326</f>
        <v>Housing</v>
      </c>
      <c r="E348" s="19">
        <f>Calculations!D326</f>
        <v>1.9623530761943599</v>
      </c>
      <c r="F348" s="19">
        <f>Calculations!L326</f>
        <v>100</v>
      </c>
      <c r="G348" s="19">
        <f>Calculations!H326</f>
        <v>1.9623530761943599</v>
      </c>
      <c r="H348" s="19">
        <f>Calculations!K326</f>
        <v>0</v>
      </c>
      <c r="I348" s="19">
        <f>Calculations!G326</f>
        <v>0</v>
      </c>
      <c r="J348" s="19">
        <f>Calculations!J326</f>
        <v>0</v>
      </c>
      <c r="K348" s="19">
        <f>Calculations!F326</f>
        <v>0</v>
      </c>
      <c r="L348" s="19">
        <f>Calculations!I326</f>
        <v>0</v>
      </c>
      <c r="M348" s="19">
        <f>Calculations!E326</f>
        <v>0</v>
      </c>
      <c r="N348" s="19">
        <f>Calculations!S326</f>
        <v>0</v>
      </c>
      <c r="O348" s="19">
        <f>Calculations!P326</f>
        <v>0</v>
      </c>
      <c r="P348" s="19">
        <f>Calculations!T326</f>
        <v>0</v>
      </c>
      <c r="Q348" s="19">
        <f>Calculations!Q326</f>
        <v>0</v>
      </c>
      <c r="R348" s="19">
        <f>Calculations!U326</f>
        <v>1.2499511103306974E-2</v>
      </c>
      <c r="S348" s="19">
        <f>Calculations!R326</f>
        <v>2.4528454064499998E-4</v>
      </c>
      <c r="T348" s="50" t="s">
        <v>62</v>
      </c>
      <c r="U348" s="49" t="s">
        <v>69</v>
      </c>
      <c r="V348" s="49" t="s">
        <v>60</v>
      </c>
    </row>
    <row r="349" spans="2:22" x14ac:dyDescent="0.2">
      <c r="B349" s="18">
        <f>Calculations!A327</f>
        <v>4542</v>
      </c>
      <c r="C349" s="18" t="str">
        <f>Calculations!B327</f>
        <v>ELR 2014</v>
      </c>
      <c r="D349" s="18" t="str">
        <f>Calculations!C327</f>
        <v>Employment</v>
      </c>
      <c r="E349" s="19">
        <f>Calculations!D327</f>
        <v>6.4417233639930002E-2</v>
      </c>
      <c r="F349" s="19">
        <f>Calculations!L327</f>
        <v>100</v>
      </c>
      <c r="G349" s="19">
        <f>Calculations!H327</f>
        <v>6.4417233639930002E-2</v>
      </c>
      <c r="H349" s="19">
        <f>Calculations!K327</f>
        <v>0</v>
      </c>
      <c r="I349" s="19">
        <f>Calculations!G327</f>
        <v>0</v>
      </c>
      <c r="J349" s="19">
        <f>Calculations!J327</f>
        <v>0</v>
      </c>
      <c r="K349" s="19">
        <f>Calculations!F327</f>
        <v>0</v>
      </c>
      <c r="L349" s="19">
        <f>Calculations!I327</f>
        <v>0</v>
      </c>
      <c r="M349" s="19">
        <f>Calculations!E327</f>
        <v>0</v>
      </c>
      <c r="N349" s="19">
        <f>Calculations!S327</f>
        <v>0</v>
      </c>
      <c r="O349" s="19">
        <f>Calculations!P327</f>
        <v>0</v>
      </c>
      <c r="P349" s="19">
        <f>Calculations!T327</f>
        <v>0</v>
      </c>
      <c r="Q349" s="19">
        <f>Calculations!Q327</f>
        <v>0</v>
      </c>
      <c r="R349" s="19">
        <f>Calculations!U327</f>
        <v>0</v>
      </c>
      <c r="S349" s="19">
        <f>Calculations!R327</f>
        <v>0</v>
      </c>
      <c r="T349" s="50" t="s">
        <v>63</v>
      </c>
      <c r="U349" s="51" t="s">
        <v>70</v>
      </c>
      <c r="V349" s="49" t="s">
        <v>64</v>
      </c>
    </row>
    <row r="350" spans="2:22" x14ac:dyDescent="0.2">
      <c r="B350" s="18">
        <f>Calculations!A328</f>
        <v>4543</v>
      </c>
      <c r="C350" s="18" t="str">
        <f>Calculations!B328</f>
        <v>ELR 2014</v>
      </c>
      <c r="D350" s="18" t="str">
        <f>Calculations!C328</f>
        <v>Employment</v>
      </c>
      <c r="E350" s="19">
        <f>Calculations!D328</f>
        <v>0.25400617967349698</v>
      </c>
      <c r="F350" s="19">
        <f>Calculations!L328</f>
        <v>100</v>
      </c>
      <c r="G350" s="19">
        <f>Calculations!H328</f>
        <v>0.25400617967349698</v>
      </c>
      <c r="H350" s="19">
        <f>Calculations!K328</f>
        <v>0</v>
      </c>
      <c r="I350" s="19">
        <f>Calculations!G328</f>
        <v>0</v>
      </c>
      <c r="J350" s="19">
        <f>Calculations!J328</f>
        <v>0</v>
      </c>
      <c r="K350" s="19">
        <f>Calculations!F328</f>
        <v>0</v>
      </c>
      <c r="L350" s="19">
        <f>Calculations!I328</f>
        <v>0</v>
      </c>
      <c r="M350" s="19">
        <f>Calculations!E328</f>
        <v>0</v>
      </c>
      <c r="N350" s="19">
        <f>Calculations!S328</f>
        <v>0</v>
      </c>
      <c r="O350" s="19">
        <f>Calculations!P328</f>
        <v>0</v>
      </c>
      <c r="P350" s="19">
        <f>Calculations!T328</f>
        <v>0</v>
      </c>
      <c r="Q350" s="19">
        <f>Calculations!Q328</f>
        <v>0</v>
      </c>
      <c r="R350" s="19">
        <f>Calculations!U328</f>
        <v>0</v>
      </c>
      <c r="S350" s="19">
        <f>Calculations!R328</f>
        <v>0</v>
      </c>
      <c r="T350" s="50" t="s">
        <v>63</v>
      </c>
      <c r="U350" s="51" t="s">
        <v>70</v>
      </c>
      <c r="V350" s="49" t="s">
        <v>64</v>
      </c>
    </row>
    <row r="351" spans="2:22" x14ac:dyDescent="0.2">
      <c r="B351" s="18">
        <f>Calculations!A329</f>
        <v>4545</v>
      </c>
      <c r="C351" s="18" t="str">
        <f>Calculations!B329</f>
        <v>ELR 2014</v>
      </c>
      <c r="D351" s="18" t="str">
        <f>Calculations!C329</f>
        <v>Employment</v>
      </c>
      <c r="E351" s="19">
        <f>Calculations!D329</f>
        <v>0.37487829958130098</v>
      </c>
      <c r="F351" s="19">
        <f>Calculations!L329</f>
        <v>100</v>
      </c>
      <c r="G351" s="19">
        <f>Calculations!H329</f>
        <v>0.37487829958130098</v>
      </c>
      <c r="H351" s="19">
        <f>Calculations!K329</f>
        <v>0</v>
      </c>
      <c r="I351" s="19">
        <f>Calculations!G329</f>
        <v>0</v>
      </c>
      <c r="J351" s="19">
        <f>Calculations!J329</f>
        <v>0</v>
      </c>
      <c r="K351" s="19">
        <f>Calculations!F329</f>
        <v>0</v>
      </c>
      <c r="L351" s="19">
        <f>Calculations!I329</f>
        <v>0</v>
      </c>
      <c r="M351" s="19">
        <f>Calculations!E329</f>
        <v>0</v>
      </c>
      <c r="N351" s="19">
        <f>Calculations!S329</f>
        <v>0</v>
      </c>
      <c r="O351" s="19">
        <f>Calculations!P329</f>
        <v>0</v>
      </c>
      <c r="P351" s="19">
        <f>Calculations!T329</f>
        <v>0</v>
      </c>
      <c r="Q351" s="19">
        <f>Calculations!Q329</f>
        <v>0</v>
      </c>
      <c r="R351" s="19">
        <f>Calculations!U329</f>
        <v>0</v>
      </c>
      <c r="S351" s="19">
        <f>Calculations!R329</f>
        <v>0</v>
      </c>
      <c r="T351" s="50" t="s">
        <v>63</v>
      </c>
      <c r="U351" s="51" t="s">
        <v>70</v>
      </c>
      <c r="V351" s="49" t="s">
        <v>64</v>
      </c>
    </row>
    <row r="352" spans="2:22" x14ac:dyDescent="0.2">
      <c r="B352" s="18">
        <f>Calculations!A330</f>
        <v>4546</v>
      </c>
      <c r="C352" s="18" t="str">
        <f>Calculations!B330</f>
        <v>ELR 2014</v>
      </c>
      <c r="D352" s="18" t="str">
        <f>Calculations!C330</f>
        <v>Employment</v>
      </c>
      <c r="E352" s="19">
        <f>Calculations!D330</f>
        <v>0.42747811574449501</v>
      </c>
      <c r="F352" s="19">
        <f>Calculations!L330</f>
        <v>100</v>
      </c>
      <c r="G352" s="19">
        <f>Calculations!H330</f>
        <v>0.42747811574449501</v>
      </c>
      <c r="H352" s="19">
        <f>Calculations!K330</f>
        <v>0</v>
      </c>
      <c r="I352" s="19">
        <f>Calculations!G330</f>
        <v>0</v>
      </c>
      <c r="J352" s="19">
        <f>Calculations!J330</f>
        <v>0</v>
      </c>
      <c r="K352" s="19">
        <f>Calculations!F330</f>
        <v>0</v>
      </c>
      <c r="L352" s="19">
        <f>Calculations!I330</f>
        <v>0</v>
      </c>
      <c r="M352" s="19">
        <f>Calculations!E330</f>
        <v>0</v>
      </c>
      <c r="N352" s="19">
        <f>Calculations!S330</f>
        <v>0</v>
      </c>
      <c r="O352" s="19">
        <f>Calculations!P330</f>
        <v>0</v>
      </c>
      <c r="P352" s="19">
        <f>Calculations!T330</f>
        <v>0</v>
      </c>
      <c r="Q352" s="19">
        <f>Calculations!Q330</f>
        <v>0</v>
      </c>
      <c r="R352" s="19">
        <f>Calculations!U330</f>
        <v>0</v>
      </c>
      <c r="S352" s="19">
        <f>Calculations!R330</f>
        <v>0</v>
      </c>
      <c r="T352" s="50" t="s">
        <v>63</v>
      </c>
      <c r="U352" s="51" t="s">
        <v>70</v>
      </c>
      <c r="V352" s="49" t="s">
        <v>64</v>
      </c>
    </row>
    <row r="353" spans="2:22" x14ac:dyDescent="0.2">
      <c r="B353" s="18">
        <f>Calculations!A331</f>
        <v>4547</v>
      </c>
      <c r="C353" s="18" t="str">
        <f>Calculations!B331</f>
        <v>ELR 2014</v>
      </c>
      <c r="D353" s="18" t="str">
        <f>Calculations!C331</f>
        <v>Employment</v>
      </c>
      <c r="E353" s="19">
        <f>Calculations!D331</f>
        <v>3.6580575283562</v>
      </c>
      <c r="F353" s="19">
        <f>Calculations!L331</f>
        <v>100</v>
      </c>
      <c r="G353" s="19">
        <f>Calculations!H331</f>
        <v>3.6580575283562</v>
      </c>
      <c r="H353" s="19">
        <f>Calculations!K331</f>
        <v>0</v>
      </c>
      <c r="I353" s="19">
        <f>Calculations!G331</f>
        <v>0</v>
      </c>
      <c r="J353" s="19">
        <f>Calculations!J331</f>
        <v>0</v>
      </c>
      <c r="K353" s="19">
        <f>Calculations!F331</f>
        <v>0</v>
      </c>
      <c r="L353" s="19">
        <f>Calculations!I331</f>
        <v>0</v>
      </c>
      <c r="M353" s="19">
        <f>Calculations!E331</f>
        <v>0</v>
      </c>
      <c r="N353" s="19">
        <f>Calculations!S331</f>
        <v>0</v>
      </c>
      <c r="O353" s="19">
        <f>Calculations!P331</f>
        <v>0</v>
      </c>
      <c r="P353" s="19">
        <f>Calculations!T331</f>
        <v>0.44832537139648471</v>
      </c>
      <c r="Q353" s="19">
        <f>Calculations!Q331</f>
        <v>1.6399999999900002E-2</v>
      </c>
      <c r="R353" s="19">
        <f>Calculations!U331</f>
        <v>7.5456808415786698</v>
      </c>
      <c r="S353" s="19">
        <f>Calculations!R331</f>
        <v>0.27602534609110002</v>
      </c>
      <c r="T353" s="50" t="s">
        <v>63</v>
      </c>
      <c r="U353" s="49" t="s">
        <v>69</v>
      </c>
      <c r="V353" s="49" t="s">
        <v>60</v>
      </c>
    </row>
    <row r="354" spans="2:22" x14ac:dyDescent="0.2">
      <c r="B354" s="18">
        <f>Calculations!A332</f>
        <v>4560</v>
      </c>
      <c r="C354" s="18" t="str">
        <f>Calculations!B332</f>
        <v>SHLAA 2013</v>
      </c>
      <c r="D354" s="18" t="str">
        <f>Calculations!C332</f>
        <v>Housing</v>
      </c>
      <c r="E354" s="19">
        <f>Calculations!D332</f>
        <v>0.94273662115527501</v>
      </c>
      <c r="F354" s="19">
        <f>Calculations!L332</f>
        <v>100</v>
      </c>
      <c r="G354" s="19">
        <f>Calculations!H332</f>
        <v>0.94273662115527501</v>
      </c>
      <c r="H354" s="19">
        <f>Calculations!K332</f>
        <v>0</v>
      </c>
      <c r="I354" s="19">
        <f>Calculations!G332</f>
        <v>0</v>
      </c>
      <c r="J354" s="19">
        <f>Calculations!J332</f>
        <v>0</v>
      </c>
      <c r="K354" s="19">
        <f>Calculations!F332</f>
        <v>0</v>
      </c>
      <c r="L354" s="19">
        <f>Calculations!I332</f>
        <v>0</v>
      </c>
      <c r="M354" s="19">
        <f>Calculations!E332</f>
        <v>0</v>
      </c>
      <c r="N354" s="19">
        <f>Calculations!S332</f>
        <v>3.045514582208118</v>
      </c>
      <c r="O354" s="19">
        <f>Calculations!P332</f>
        <v>2.8711181269100002E-2</v>
      </c>
      <c r="P354" s="19">
        <f>Calculations!T332</f>
        <v>1.7308314118214831</v>
      </c>
      <c r="Q354" s="19">
        <f>Calculations!Q332</f>
        <v>1.6317181569699996E-2</v>
      </c>
      <c r="R354" s="19">
        <f>Calculations!U332</f>
        <v>5.1821967201858969</v>
      </c>
      <c r="S354" s="19">
        <f>Calculations!R332</f>
        <v>4.8854466261500008E-2</v>
      </c>
      <c r="T354" s="50" t="s">
        <v>62</v>
      </c>
      <c r="U354" s="49" t="s">
        <v>69</v>
      </c>
      <c r="V354" s="49" t="s">
        <v>60</v>
      </c>
    </row>
    <row r="355" spans="2:22" x14ac:dyDescent="0.2">
      <c r="B355" s="18">
        <f>Calculations!A333</f>
        <v>4565</v>
      </c>
      <c r="C355" s="18" t="str">
        <f>Calculations!B333</f>
        <v>UDP allocation</v>
      </c>
      <c r="D355" s="18" t="str">
        <f>Calculations!C333</f>
        <v>Housing</v>
      </c>
      <c r="E355" s="19">
        <f>Calculations!D333</f>
        <v>11.0888276699614</v>
      </c>
      <c r="F355" s="19">
        <f>Calculations!L333</f>
        <v>100</v>
      </c>
      <c r="G355" s="19">
        <f>Calculations!H333</f>
        <v>11.0888276699614</v>
      </c>
      <c r="H355" s="19">
        <f>Calculations!K333</f>
        <v>0</v>
      </c>
      <c r="I355" s="19">
        <f>Calculations!G333</f>
        <v>0</v>
      </c>
      <c r="J355" s="19">
        <f>Calculations!J333</f>
        <v>0</v>
      </c>
      <c r="K355" s="19">
        <f>Calculations!F333</f>
        <v>0</v>
      </c>
      <c r="L355" s="19">
        <f>Calculations!I333</f>
        <v>0</v>
      </c>
      <c r="M355" s="19">
        <f>Calculations!E333</f>
        <v>0</v>
      </c>
      <c r="N355" s="19">
        <f>Calculations!S333</f>
        <v>0.31644185718707402</v>
      </c>
      <c r="O355" s="19">
        <f>Calculations!P333</f>
        <v>3.5089692219100001E-2</v>
      </c>
      <c r="P355" s="19">
        <f>Calculations!T333</f>
        <v>1.6242776215993533</v>
      </c>
      <c r="Q355" s="19">
        <f>Calculations!Q333</f>
        <v>0.18011334634090001</v>
      </c>
      <c r="R355" s="19">
        <f>Calculations!U333</f>
        <v>6.6028404282663784</v>
      </c>
      <c r="S355" s="19">
        <f>Calculations!R333</f>
        <v>0.73217759641299995</v>
      </c>
      <c r="T355" s="50" t="s">
        <v>62</v>
      </c>
      <c r="U355" s="49" t="s">
        <v>69</v>
      </c>
      <c r="V355" s="49" t="s">
        <v>60</v>
      </c>
    </row>
    <row r="356" spans="2:22" x14ac:dyDescent="0.2">
      <c r="B356" s="18">
        <f>Calculations!A334</f>
        <v>4566</v>
      </c>
      <c r="C356" s="18" t="str">
        <f>Calculations!B334</f>
        <v>SHLAA 2013</v>
      </c>
      <c r="D356" s="18" t="str">
        <f>Calculations!C334</f>
        <v>Housing</v>
      </c>
      <c r="E356" s="19">
        <f>Calculations!D334</f>
        <v>3.5741958442406201</v>
      </c>
      <c r="F356" s="19">
        <f>Calculations!L334</f>
        <v>100</v>
      </c>
      <c r="G356" s="19">
        <f>Calculations!H334</f>
        <v>3.5741958442406201</v>
      </c>
      <c r="H356" s="19">
        <f>Calculations!K334</f>
        <v>0</v>
      </c>
      <c r="I356" s="19">
        <f>Calculations!G334</f>
        <v>0</v>
      </c>
      <c r="J356" s="19">
        <f>Calculations!J334</f>
        <v>0</v>
      </c>
      <c r="K356" s="19">
        <f>Calculations!F334</f>
        <v>0</v>
      </c>
      <c r="L356" s="19">
        <f>Calculations!I334</f>
        <v>0</v>
      </c>
      <c r="M356" s="19">
        <f>Calculations!E334</f>
        <v>0</v>
      </c>
      <c r="N356" s="19">
        <f>Calculations!S334</f>
        <v>0.8505409698767874</v>
      </c>
      <c r="O356" s="19">
        <f>Calculations!P334</f>
        <v>3.0399999998900001E-2</v>
      </c>
      <c r="P356" s="19">
        <f>Calculations!T334</f>
        <v>1.589168654281389</v>
      </c>
      <c r="Q356" s="19">
        <f>Calculations!Q334</f>
        <v>5.6799999999299994E-2</v>
      </c>
      <c r="R356" s="19">
        <f>Calculations!U334</f>
        <v>7.438571884755997</v>
      </c>
      <c r="S356" s="19">
        <f>Calculations!R334</f>
        <v>0.26586912717580002</v>
      </c>
      <c r="T356" s="50" t="s">
        <v>62</v>
      </c>
      <c r="U356" s="49" t="s">
        <v>69</v>
      </c>
      <c r="V356" s="49" t="s">
        <v>60</v>
      </c>
    </row>
    <row r="357" spans="2:22" x14ac:dyDescent="0.2">
      <c r="B357" s="18">
        <f>Calculations!A335</f>
        <v>4568</v>
      </c>
      <c r="C357" s="18" t="str">
        <f>Calculations!B335</f>
        <v>UDP allocation</v>
      </c>
      <c r="D357" s="18" t="str">
        <f>Calculations!C335</f>
        <v>Housing</v>
      </c>
      <c r="E357" s="19">
        <f>Calculations!D335</f>
        <v>10.418138662236</v>
      </c>
      <c r="F357" s="19">
        <f>Calculations!L335</f>
        <v>100</v>
      </c>
      <c r="G357" s="19">
        <f>Calculations!H335</f>
        <v>10.418138662236</v>
      </c>
      <c r="H357" s="19">
        <f>Calculations!K335</f>
        <v>0</v>
      </c>
      <c r="I357" s="19">
        <f>Calculations!G335</f>
        <v>0</v>
      </c>
      <c r="J357" s="19">
        <f>Calculations!J335</f>
        <v>0</v>
      </c>
      <c r="K357" s="19">
        <f>Calculations!F335</f>
        <v>0</v>
      </c>
      <c r="L357" s="19">
        <f>Calculations!I335</f>
        <v>0</v>
      </c>
      <c r="M357" s="19">
        <f>Calculations!E335</f>
        <v>0</v>
      </c>
      <c r="N357" s="19">
        <f>Calculations!S335</f>
        <v>1.176084205676168</v>
      </c>
      <c r="O357" s="19">
        <f>Calculations!P335</f>
        <v>0.122526083332</v>
      </c>
      <c r="P357" s="19">
        <f>Calculations!T335</f>
        <v>3.6054718593309802</v>
      </c>
      <c r="Q357" s="19">
        <f>Calculations!Q335</f>
        <v>0.37562305773300003</v>
      </c>
      <c r="R357" s="19">
        <f>Calculations!U335</f>
        <v>7.2588960106304734</v>
      </c>
      <c r="S357" s="19">
        <f>Calculations!R335</f>
        <v>0.75624185173500003</v>
      </c>
      <c r="T357" s="50" t="s">
        <v>62</v>
      </c>
      <c r="U357" s="49" t="s">
        <v>69</v>
      </c>
      <c r="V357" s="49" t="s">
        <v>60</v>
      </c>
    </row>
    <row r="358" spans="2:22" x14ac:dyDescent="0.2">
      <c r="B358" s="18">
        <f>Calculations!A336</f>
        <v>4569</v>
      </c>
      <c r="C358" s="18" t="str">
        <f>Calculations!B336</f>
        <v>UDP allocation</v>
      </c>
      <c r="D358" s="18" t="str">
        <f>Calculations!C336</f>
        <v>Housing</v>
      </c>
      <c r="E358" s="19">
        <f>Calculations!D336</f>
        <v>1.4329353240348901</v>
      </c>
      <c r="F358" s="19">
        <f>Calculations!L336</f>
        <v>100</v>
      </c>
      <c r="G358" s="19">
        <f>Calculations!H336</f>
        <v>1.4329353240348901</v>
      </c>
      <c r="H358" s="19">
        <f>Calculations!K336</f>
        <v>0</v>
      </c>
      <c r="I358" s="19">
        <f>Calculations!G336</f>
        <v>0</v>
      </c>
      <c r="J358" s="19">
        <f>Calculations!J336</f>
        <v>0</v>
      </c>
      <c r="K358" s="19">
        <f>Calculations!F336</f>
        <v>0</v>
      </c>
      <c r="L358" s="19">
        <f>Calculations!I336</f>
        <v>0</v>
      </c>
      <c r="M358" s="19">
        <f>Calculations!E336</f>
        <v>0</v>
      </c>
      <c r="N358" s="19">
        <f>Calculations!S336</f>
        <v>0</v>
      </c>
      <c r="O358" s="19">
        <f>Calculations!P336</f>
        <v>0</v>
      </c>
      <c r="P358" s="19">
        <f>Calculations!T336</f>
        <v>1.8702867849217355</v>
      </c>
      <c r="Q358" s="19">
        <f>Calculations!Q336</f>
        <v>2.6800000001899998E-2</v>
      </c>
      <c r="R358" s="19">
        <f>Calculations!U336</f>
        <v>6.4455999765591052</v>
      </c>
      <c r="S358" s="19">
        <f>Calculations!R336</f>
        <v>9.23612789101E-2</v>
      </c>
      <c r="T358" s="50" t="s">
        <v>62</v>
      </c>
      <c r="U358" s="49" t="s">
        <v>69</v>
      </c>
      <c r="V358" s="49" t="s">
        <v>60</v>
      </c>
    </row>
    <row r="359" spans="2:22" x14ac:dyDescent="0.2">
      <c r="B359" s="18">
        <f>Calculations!A337</f>
        <v>4571</v>
      </c>
      <c r="C359" s="18" t="str">
        <f>Calculations!B337</f>
        <v>SHLAA 2013</v>
      </c>
      <c r="D359" s="18" t="str">
        <f>Calculations!C337</f>
        <v>Housing</v>
      </c>
      <c r="E359" s="19">
        <f>Calculations!D337</f>
        <v>0.34815198151056298</v>
      </c>
      <c r="F359" s="19">
        <f>Calculations!L337</f>
        <v>100</v>
      </c>
      <c r="G359" s="19">
        <f>Calculations!H337</f>
        <v>0.34815198151056298</v>
      </c>
      <c r="H359" s="19">
        <f>Calculations!K337</f>
        <v>0</v>
      </c>
      <c r="I359" s="19">
        <f>Calculations!G337</f>
        <v>0</v>
      </c>
      <c r="J359" s="19">
        <f>Calculations!J337</f>
        <v>0</v>
      </c>
      <c r="K359" s="19">
        <f>Calculations!F337</f>
        <v>0</v>
      </c>
      <c r="L359" s="19">
        <f>Calculations!I337</f>
        <v>0</v>
      </c>
      <c r="M359" s="19">
        <f>Calculations!E337</f>
        <v>0</v>
      </c>
      <c r="N359" s="19">
        <f>Calculations!S337</f>
        <v>4.021232319447603</v>
      </c>
      <c r="O359" s="19">
        <f>Calculations!P337</f>
        <v>1.40000000013E-2</v>
      </c>
      <c r="P359" s="19">
        <f>Calculations!T337</f>
        <v>2.4127393908700596</v>
      </c>
      <c r="Q359" s="19">
        <f>Calculations!Q337</f>
        <v>8.3999999980000004E-3</v>
      </c>
      <c r="R359" s="19">
        <f>Calculations!U337</f>
        <v>16.091960720579788</v>
      </c>
      <c r="S359" s="19">
        <f>Calculations!R337</f>
        <v>5.6024480112599993E-2</v>
      </c>
      <c r="T359" s="50" t="s">
        <v>62</v>
      </c>
      <c r="U359" s="49" t="s">
        <v>69</v>
      </c>
      <c r="V359" s="49" t="s">
        <v>60</v>
      </c>
    </row>
    <row r="360" spans="2:22" x14ac:dyDescent="0.2">
      <c r="B360" s="18">
        <f>Calculations!A338</f>
        <v>4576</v>
      </c>
      <c r="C360" s="18" t="str">
        <f>Calculations!B338</f>
        <v>ELR 2014</v>
      </c>
      <c r="D360" s="18" t="str">
        <f>Calculations!C338</f>
        <v>Employment</v>
      </c>
      <c r="E360" s="19">
        <f>Calculations!D338</f>
        <v>2.04929354104054</v>
      </c>
      <c r="F360" s="19">
        <f>Calculations!L338</f>
        <v>100</v>
      </c>
      <c r="G360" s="19">
        <f>Calculations!H338</f>
        <v>2.04929354104054</v>
      </c>
      <c r="H360" s="19">
        <f>Calculations!K338</f>
        <v>0</v>
      </c>
      <c r="I360" s="19">
        <f>Calculations!G338</f>
        <v>0</v>
      </c>
      <c r="J360" s="19">
        <f>Calculations!J338</f>
        <v>0</v>
      </c>
      <c r="K360" s="19">
        <f>Calculations!F338</f>
        <v>0</v>
      </c>
      <c r="L360" s="19">
        <f>Calculations!I338</f>
        <v>0</v>
      </c>
      <c r="M360" s="19">
        <f>Calculations!E338</f>
        <v>0</v>
      </c>
      <c r="N360" s="19">
        <f>Calculations!S338</f>
        <v>0</v>
      </c>
      <c r="O360" s="19">
        <f>Calculations!P338</f>
        <v>0</v>
      </c>
      <c r="P360" s="19">
        <f>Calculations!T338</f>
        <v>7.2153683910466642E-5</v>
      </c>
      <c r="Q360" s="19">
        <f>Calculations!Q338</f>
        <v>1.478640784E-6</v>
      </c>
      <c r="R360" s="19">
        <f>Calculations!U338</f>
        <v>3.1435638367896264</v>
      </c>
      <c r="S360" s="19">
        <f>Calculations!R338</f>
        <v>6.4420850665816001E-2</v>
      </c>
      <c r="T360" s="50" t="s">
        <v>63</v>
      </c>
      <c r="U360" s="49" t="s">
        <v>69</v>
      </c>
      <c r="V360" s="49" t="s">
        <v>60</v>
      </c>
    </row>
    <row r="361" spans="2:22" x14ac:dyDescent="0.2">
      <c r="B361" s="18">
        <f>Calculations!A339</f>
        <v>4577</v>
      </c>
      <c r="C361" s="18" t="str">
        <f>Calculations!B339</f>
        <v>SHLAA 2013</v>
      </c>
      <c r="D361" s="18" t="str">
        <f>Calculations!C339</f>
        <v>Housing</v>
      </c>
      <c r="E361" s="19">
        <f>Calculations!D339</f>
        <v>7.2498110000077998E-2</v>
      </c>
      <c r="F361" s="19">
        <f>Calculations!L339</f>
        <v>100</v>
      </c>
      <c r="G361" s="19">
        <f>Calculations!H339</f>
        <v>7.2498110000077998E-2</v>
      </c>
      <c r="H361" s="19">
        <f>Calculations!K339</f>
        <v>0</v>
      </c>
      <c r="I361" s="19">
        <f>Calculations!G339</f>
        <v>0</v>
      </c>
      <c r="J361" s="19">
        <f>Calculations!J339</f>
        <v>0</v>
      </c>
      <c r="K361" s="19">
        <f>Calculations!F339</f>
        <v>0</v>
      </c>
      <c r="L361" s="19">
        <f>Calculations!I339</f>
        <v>0</v>
      </c>
      <c r="M361" s="19">
        <f>Calculations!E339</f>
        <v>0</v>
      </c>
      <c r="N361" s="19">
        <f>Calculations!S339</f>
        <v>0</v>
      </c>
      <c r="O361" s="19">
        <f>Calculations!P339</f>
        <v>0</v>
      </c>
      <c r="P361" s="19">
        <f>Calculations!T339</f>
        <v>0</v>
      </c>
      <c r="Q361" s="19">
        <f>Calculations!Q339</f>
        <v>0</v>
      </c>
      <c r="R361" s="19">
        <f>Calculations!U339</f>
        <v>0.35541349678594764</v>
      </c>
      <c r="S361" s="19">
        <f>Calculations!R339</f>
        <v>2.5766806785500001E-4</v>
      </c>
      <c r="T361" s="50" t="s">
        <v>62</v>
      </c>
      <c r="U361" s="49" t="s">
        <v>69</v>
      </c>
      <c r="V361" s="49" t="s">
        <v>60</v>
      </c>
    </row>
    <row r="362" spans="2:22" x14ac:dyDescent="0.2">
      <c r="B362" s="18">
        <f>Calculations!A340</f>
        <v>4594</v>
      </c>
      <c r="C362" s="18" t="str">
        <f>Calculations!B340</f>
        <v>SHLAA 2013</v>
      </c>
      <c r="D362" s="18" t="str">
        <f>Calculations!C340</f>
        <v>Housing</v>
      </c>
      <c r="E362" s="19">
        <f>Calculations!D340</f>
        <v>0.27205412246271299</v>
      </c>
      <c r="F362" s="19">
        <f>Calculations!L340</f>
        <v>100</v>
      </c>
      <c r="G362" s="19">
        <f>Calculations!H340</f>
        <v>0.27205412246271299</v>
      </c>
      <c r="H362" s="19">
        <f>Calculations!K340</f>
        <v>0</v>
      </c>
      <c r="I362" s="19">
        <f>Calculations!G340</f>
        <v>0</v>
      </c>
      <c r="J362" s="19">
        <f>Calculations!J340</f>
        <v>0</v>
      </c>
      <c r="K362" s="19">
        <f>Calculations!F340</f>
        <v>0</v>
      </c>
      <c r="L362" s="19">
        <f>Calculations!I340</f>
        <v>0</v>
      </c>
      <c r="M362" s="19">
        <f>Calculations!E340</f>
        <v>0</v>
      </c>
      <c r="N362" s="19">
        <f>Calculations!S340</f>
        <v>0</v>
      </c>
      <c r="O362" s="19">
        <f>Calculations!P340</f>
        <v>0</v>
      </c>
      <c r="P362" s="19">
        <f>Calculations!T340</f>
        <v>4.7442395629821732</v>
      </c>
      <c r="Q362" s="19">
        <f>Calculations!Q340</f>
        <v>1.29068993106E-2</v>
      </c>
      <c r="R362" s="19">
        <f>Calculations!U340</f>
        <v>5.2355206470183786</v>
      </c>
      <c r="S362" s="19">
        <f>Calculations!R340</f>
        <v>1.4243449752600001E-2</v>
      </c>
      <c r="T362" s="50" t="s">
        <v>62</v>
      </c>
      <c r="U362" s="49" t="s">
        <v>69</v>
      </c>
      <c r="V362" s="49" t="s">
        <v>60</v>
      </c>
    </row>
    <row r="363" spans="2:22" x14ac:dyDescent="0.2">
      <c r="B363" s="18">
        <f>Calculations!A341</f>
        <v>4597</v>
      </c>
      <c r="C363" s="18" t="str">
        <f>Calculations!B341</f>
        <v>SHLAA 2013</v>
      </c>
      <c r="D363" s="18" t="str">
        <f>Calculations!C341</f>
        <v>Housing</v>
      </c>
      <c r="E363" s="19">
        <f>Calculations!D341</f>
        <v>0.23984925343448801</v>
      </c>
      <c r="F363" s="19">
        <f>Calculations!L341</f>
        <v>100</v>
      </c>
      <c r="G363" s="19">
        <f>Calculations!H341</f>
        <v>0.23984925343448801</v>
      </c>
      <c r="H363" s="19">
        <f>Calculations!K341</f>
        <v>0</v>
      </c>
      <c r="I363" s="19">
        <f>Calculations!G341</f>
        <v>0</v>
      </c>
      <c r="J363" s="19">
        <f>Calculations!J341</f>
        <v>0</v>
      </c>
      <c r="K363" s="19">
        <f>Calculations!F341</f>
        <v>0</v>
      </c>
      <c r="L363" s="19">
        <f>Calculations!I341</f>
        <v>0</v>
      </c>
      <c r="M363" s="19">
        <f>Calculations!E341</f>
        <v>0</v>
      </c>
      <c r="N363" s="19">
        <f>Calculations!S341</f>
        <v>0</v>
      </c>
      <c r="O363" s="19">
        <f>Calculations!P341</f>
        <v>0</v>
      </c>
      <c r="P363" s="19">
        <f>Calculations!T341</f>
        <v>0</v>
      </c>
      <c r="Q363" s="19">
        <f>Calculations!Q341</f>
        <v>0</v>
      </c>
      <c r="R363" s="19">
        <f>Calculations!U341</f>
        <v>0</v>
      </c>
      <c r="S363" s="19">
        <f>Calculations!R341</f>
        <v>0</v>
      </c>
      <c r="T363" s="50" t="s">
        <v>62</v>
      </c>
      <c r="U363" s="51" t="s">
        <v>70</v>
      </c>
      <c r="V363" s="49" t="s">
        <v>64</v>
      </c>
    </row>
    <row r="364" spans="2:22" x14ac:dyDescent="0.2">
      <c r="B364" s="18">
        <f>Calculations!A342</f>
        <v>4599</v>
      </c>
      <c r="C364" s="18" t="str">
        <f>Calculations!B342</f>
        <v>SHLAA 2013</v>
      </c>
      <c r="D364" s="18" t="str">
        <f>Calculations!C342</f>
        <v>Housing</v>
      </c>
      <c r="E364" s="19">
        <f>Calculations!D342</f>
        <v>1.3132911370612E-2</v>
      </c>
      <c r="F364" s="19">
        <f>Calculations!L342</f>
        <v>100</v>
      </c>
      <c r="G364" s="19">
        <f>Calculations!H342</f>
        <v>1.3132911370612E-2</v>
      </c>
      <c r="H364" s="19">
        <f>Calculations!K342</f>
        <v>0</v>
      </c>
      <c r="I364" s="19">
        <f>Calculations!G342</f>
        <v>0</v>
      </c>
      <c r="J364" s="19">
        <f>Calculations!J342</f>
        <v>0</v>
      </c>
      <c r="K364" s="19">
        <f>Calculations!F342</f>
        <v>0</v>
      </c>
      <c r="L364" s="19">
        <f>Calculations!I342</f>
        <v>0</v>
      </c>
      <c r="M364" s="19">
        <f>Calculations!E342</f>
        <v>0</v>
      </c>
      <c r="N364" s="19">
        <f>Calculations!S342</f>
        <v>0</v>
      </c>
      <c r="O364" s="19">
        <f>Calculations!P342</f>
        <v>0</v>
      </c>
      <c r="P364" s="19">
        <f>Calculations!T342</f>
        <v>0</v>
      </c>
      <c r="Q364" s="19">
        <f>Calculations!Q342</f>
        <v>0</v>
      </c>
      <c r="R364" s="19">
        <f>Calculations!U342</f>
        <v>0</v>
      </c>
      <c r="S364" s="19">
        <f>Calculations!R342</f>
        <v>0</v>
      </c>
      <c r="T364" s="50" t="s">
        <v>62</v>
      </c>
      <c r="U364" s="51" t="s">
        <v>70</v>
      </c>
      <c r="V364" s="49" t="s">
        <v>64</v>
      </c>
    </row>
    <row r="365" spans="2:22" x14ac:dyDescent="0.2">
      <c r="B365" s="18">
        <f>Calculations!A343</f>
        <v>4602</v>
      </c>
      <c r="C365" s="18" t="str">
        <f>Calculations!B343</f>
        <v>SHLAA 2013</v>
      </c>
      <c r="D365" s="18" t="str">
        <f>Calculations!C343</f>
        <v>Housing</v>
      </c>
      <c r="E365" s="19">
        <f>Calculations!D343</f>
        <v>0.682364763201044</v>
      </c>
      <c r="F365" s="19">
        <f>Calculations!L343</f>
        <v>100</v>
      </c>
      <c r="G365" s="19">
        <f>Calculations!H343</f>
        <v>0.682364763201044</v>
      </c>
      <c r="H365" s="19">
        <f>Calculations!K343</f>
        <v>0</v>
      </c>
      <c r="I365" s="19">
        <f>Calculations!G343</f>
        <v>0</v>
      </c>
      <c r="J365" s="19">
        <f>Calculations!J343</f>
        <v>0</v>
      </c>
      <c r="K365" s="19">
        <f>Calculations!F343</f>
        <v>0</v>
      </c>
      <c r="L365" s="19">
        <f>Calculations!I343</f>
        <v>0</v>
      </c>
      <c r="M365" s="19">
        <f>Calculations!E343</f>
        <v>0</v>
      </c>
      <c r="N365" s="19">
        <f>Calculations!S343</f>
        <v>0</v>
      </c>
      <c r="O365" s="19">
        <f>Calculations!P343</f>
        <v>0</v>
      </c>
      <c r="P365" s="19">
        <f>Calculations!T343</f>
        <v>0</v>
      </c>
      <c r="Q365" s="19">
        <f>Calculations!Q343</f>
        <v>0</v>
      </c>
      <c r="R365" s="19">
        <f>Calculations!U343</f>
        <v>0</v>
      </c>
      <c r="S365" s="19">
        <f>Calculations!R343</f>
        <v>0</v>
      </c>
      <c r="T365" s="50" t="s">
        <v>62</v>
      </c>
      <c r="U365" s="51" t="s">
        <v>70</v>
      </c>
      <c r="V365" s="49" t="s">
        <v>64</v>
      </c>
    </row>
    <row r="366" spans="2:22" x14ac:dyDescent="0.2">
      <c r="B366" s="18">
        <f>Calculations!A344</f>
        <v>4603</v>
      </c>
      <c r="C366" s="18" t="str">
        <f>Calculations!B344</f>
        <v>CSUCP allocation</v>
      </c>
      <c r="D366" s="18" t="str">
        <f>Calculations!C344</f>
        <v>Housing</v>
      </c>
      <c r="E366" s="19">
        <f>Calculations!D344</f>
        <v>29.365270960266798</v>
      </c>
      <c r="F366" s="19">
        <f>Calculations!L344</f>
        <v>100</v>
      </c>
      <c r="G366" s="19">
        <f>Calculations!H344</f>
        <v>29.365270960266798</v>
      </c>
      <c r="H366" s="19">
        <f>Calculations!K344</f>
        <v>0</v>
      </c>
      <c r="I366" s="19">
        <f>Calculations!G344</f>
        <v>0</v>
      </c>
      <c r="J366" s="19">
        <f>Calculations!J344</f>
        <v>0</v>
      </c>
      <c r="K366" s="19">
        <f>Calculations!F344</f>
        <v>0</v>
      </c>
      <c r="L366" s="19">
        <f>Calculations!I344</f>
        <v>0</v>
      </c>
      <c r="M366" s="19">
        <f>Calculations!E344</f>
        <v>0</v>
      </c>
      <c r="N366" s="19">
        <f>Calculations!S344</f>
        <v>0.33611672982738672</v>
      </c>
      <c r="O366" s="19">
        <f>Calculations!P344</f>
        <v>9.8701588456600001E-2</v>
      </c>
      <c r="P366" s="19">
        <f>Calculations!T344</f>
        <v>0.69801094579287926</v>
      </c>
      <c r="Q366" s="19">
        <f>Calculations!Q344</f>
        <v>0.20497280556440001</v>
      </c>
      <c r="R366" s="19">
        <f>Calculations!U344</f>
        <v>3.2334206798695697</v>
      </c>
      <c r="S366" s="19">
        <f>Calculations!R344</f>
        <v>0.94950274392900003</v>
      </c>
      <c r="T366" s="50" t="s">
        <v>62</v>
      </c>
      <c r="U366" s="49" t="s">
        <v>69</v>
      </c>
      <c r="V366" s="49" t="s">
        <v>60</v>
      </c>
    </row>
    <row r="367" spans="2:22" x14ac:dyDescent="0.2">
      <c r="B367" s="18">
        <f>Calculations!A345</f>
        <v>4620</v>
      </c>
      <c r="C367" s="18" t="str">
        <f>Calculations!B345</f>
        <v>SHLAA 2013</v>
      </c>
      <c r="D367" s="18" t="str">
        <f>Calculations!C345</f>
        <v>Housing</v>
      </c>
      <c r="E367" s="19">
        <f>Calculations!D345</f>
        <v>6.4098095141879002E-2</v>
      </c>
      <c r="F367" s="19">
        <f>Calculations!L345</f>
        <v>100</v>
      </c>
      <c r="G367" s="19">
        <f>Calculations!H345</f>
        <v>6.4098095141879002E-2</v>
      </c>
      <c r="H367" s="19">
        <f>Calculations!K345</f>
        <v>0</v>
      </c>
      <c r="I367" s="19">
        <f>Calculations!G345</f>
        <v>0</v>
      </c>
      <c r="J367" s="19">
        <f>Calculations!J345</f>
        <v>0</v>
      </c>
      <c r="K367" s="19">
        <f>Calculations!F345</f>
        <v>0</v>
      </c>
      <c r="L367" s="19">
        <f>Calculations!I345</f>
        <v>0</v>
      </c>
      <c r="M367" s="19">
        <f>Calculations!E345</f>
        <v>0</v>
      </c>
      <c r="N367" s="19">
        <f>Calculations!S345</f>
        <v>0</v>
      </c>
      <c r="O367" s="19">
        <f>Calculations!P345</f>
        <v>0</v>
      </c>
      <c r="P367" s="19">
        <f>Calculations!T345</f>
        <v>0</v>
      </c>
      <c r="Q367" s="19">
        <f>Calculations!Q345</f>
        <v>0</v>
      </c>
      <c r="R367" s="19">
        <f>Calculations!U345</f>
        <v>0</v>
      </c>
      <c r="S367" s="19">
        <f>Calculations!R345</f>
        <v>0</v>
      </c>
      <c r="T367" s="50" t="s">
        <v>62</v>
      </c>
      <c r="U367" s="51" t="s">
        <v>70</v>
      </c>
      <c r="V367" s="49" t="s">
        <v>64</v>
      </c>
    </row>
    <row r="368" spans="2:22" x14ac:dyDescent="0.2">
      <c r="B368" s="18">
        <f>Calculations!A346</f>
        <v>4622</v>
      </c>
      <c r="C368" s="18" t="str">
        <f>Calculations!B346</f>
        <v>SHLAA 2013</v>
      </c>
      <c r="D368" s="18" t="str">
        <f>Calculations!C346</f>
        <v>Housing</v>
      </c>
      <c r="E368" s="19">
        <f>Calculations!D346</f>
        <v>5.2660825003989997E-2</v>
      </c>
      <c r="F368" s="19">
        <f>Calculations!L346</f>
        <v>100</v>
      </c>
      <c r="G368" s="19">
        <f>Calculations!H346</f>
        <v>5.2660825003989997E-2</v>
      </c>
      <c r="H368" s="19">
        <f>Calculations!K346</f>
        <v>0</v>
      </c>
      <c r="I368" s="19">
        <f>Calculations!G346</f>
        <v>0</v>
      </c>
      <c r="J368" s="19">
        <f>Calculations!J346</f>
        <v>0</v>
      </c>
      <c r="K368" s="19">
        <f>Calculations!F346</f>
        <v>0</v>
      </c>
      <c r="L368" s="19">
        <f>Calculations!I346</f>
        <v>0</v>
      </c>
      <c r="M368" s="19">
        <f>Calculations!E346</f>
        <v>0</v>
      </c>
      <c r="N368" s="19">
        <f>Calculations!S346</f>
        <v>0</v>
      </c>
      <c r="O368" s="19">
        <f>Calculations!P346</f>
        <v>0</v>
      </c>
      <c r="P368" s="19">
        <f>Calculations!T346</f>
        <v>0</v>
      </c>
      <c r="Q368" s="19">
        <f>Calculations!Q346</f>
        <v>0</v>
      </c>
      <c r="R368" s="19">
        <f>Calculations!U346</f>
        <v>1.8628683675686274E-2</v>
      </c>
      <c r="S368" s="19">
        <f>Calculations!R346</f>
        <v>9.810018511E-6</v>
      </c>
      <c r="T368" s="50" t="s">
        <v>62</v>
      </c>
      <c r="U368" s="49" t="s">
        <v>69</v>
      </c>
      <c r="V368" s="49" t="s">
        <v>60</v>
      </c>
    </row>
    <row r="369" spans="2:22" x14ac:dyDescent="0.2">
      <c r="B369" s="18">
        <f>Calculations!A347</f>
        <v>4628</v>
      </c>
      <c r="C369" s="18" t="str">
        <f>Calculations!B347</f>
        <v>SHLAA 2013</v>
      </c>
      <c r="D369" s="18" t="str">
        <f>Calculations!C347</f>
        <v>Housing</v>
      </c>
      <c r="E369" s="19">
        <f>Calculations!D347</f>
        <v>5.6451740667952999E-2</v>
      </c>
      <c r="F369" s="19">
        <f>Calculations!L347</f>
        <v>100</v>
      </c>
      <c r="G369" s="19">
        <f>Calculations!H347</f>
        <v>5.6451740667952999E-2</v>
      </c>
      <c r="H369" s="19">
        <f>Calculations!K347</f>
        <v>0</v>
      </c>
      <c r="I369" s="19">
        <f>Calculations!G347</f>
        <v>0</v>
      </c>
      <c r="J369" s="19">
        <f>Calculations!J347</f>
        <v>0</v>
      </c>
      <c r="K369" s="19">
        <f>Calculations!F347</f>
        <v>0</v>
      </c>
      <c r="L369" s="19">
        <f>Calculations!I347</f>
        <v>0</v>
      </c>
      <c r="M369" s="19">
        <f>Calculations!E347</f>
        <v>0</v>
      </c>
      <c r="N369" s="19">
        <f>Calculations!S347</f>
        <v>0</v>
      </c>
      <c r="O369" s="19">
        <f>Calculations!P347</f>
        <v>0</v>
      </c>
      <c r="P369" s="19">
        <f>Calculations!T347</f>
        <v>0</v>
      </c>
      <c r="Q369" s="19">
        <f>Calculations!Q347</f>
        <v>0</v>
      </c>
      <c r="R369" s="19">
        <f>Calculations!U347</f>
        <v>0.1031165922471648</v>
      </c>
      <c r="S369" s="19">
        <f>Calculations!R347</f>
        <v>5.8211111241000002E-5</v>
      </c>
      <c r="T369" s="50" t="s">
        <v>62</v>
      </c>
      <c r="U369" s="49" t="s">
        <v>69</v>
      </c>
      <c r="V369" s="49" t="s">
        <v>60</v>
      </c>
    </row>
    <row r="370" spans="2:22" x14ac:dyDescent="0.2">
      <c r="B370" s="18">
        <f>Calculations!A348</f>
        <v>4635</v>
      </c>
      <c r="C370" s="18" t="str">
        <f>Calculations!B348</f>
        <v>SHLAA 2013</v>
      </c>
      <c r="D370" s="18" t="str">
        <f>Calculations!C348</f>
        <v>Housing</v>
      </c>
      <c r="E370" s="19">
        <f>Calculations!D348</f>
        <v>0.23152461437622299</v>
      </c>
      <c r="F370" s="19">
        <f>Calculations!L348</f>
        <v>100</v>
      </c>
      <c r="G370" s="19">
        <f>Calculations!H348</f>
        <v>0.23152461437622299</v>
      </c>
      <c r="H370" s="19">
        <f>Calculations!K348</f>
        <v>0</v>
      </c>
      <c r="I370" s="19">
        <f>Calculations!G348</f>
        <v>0</v>
      </c>
      <c r="J370" s="19">
        <f>Calculations!J348</f>
        <v>0</v>
      </c>
      <c r="K370" s="19">
        <f>Calculations!F348</f>
        <v>0</v>
      </c>
      <c r="L370" s="19">
        <f>Calculations!I348</f>
        <v>0</v>
      </c>
      <c r="M370" s="19">
        <f>Calculations!E348</f>
        <v>0</v>
      </c>
      <c r="N370" s="19">
        <f>Calculations!S348</f>
        <v>0</v>
      </c>
      <c r="O370" s="19">
        <f>Calculations!P348</f>
        <v>0</v>
      </c>
      <c r="P370" s="19">
        <f>Calculations!T348</f>
        <v>0</v>
      </c>
      <c r="Q370" s="19">
        <f>Calculations!Q348</f>
        <v>0</v>
      </c>
      <c r="R370" s="19">
        <f>Calculations!U348</f>
        <v>0</v>
      </c>
      <c r="S370" s="19">
        <f>Calculations!R348</f>
        <v>0</v>
      </c>
      <c r="T370" s="50" t="s">
        <v>62</v>
      </c>
      <c r="U370" s="51" t="s">
        <v>70</v>
      </c>
      <c r="V370" s="49" t="s">
        <v>64</v>
      </c>
    </row>
    <row r="371" spans="2:22" x14ac:dyDescent="0.2">
      <c r="B371" s="18">
        <f>Calculations!A349</f>
        <v>4638</v>
      </c>
      <c r="C371" s="18" t="str">
        <f>Calculations!B349</f>
        <v>SHLAA 2013</v>
      </c>
      <c r="D371" s="18" t="str">
        <f>Calculations!C349</f>
        <v>Housing</v>
      </c>
      <c r="E371" s="19">
        <f>Calculations!D349</f>
        <v>0.24928326693421601</v>
      </c>
      <c r="F371" s="19">
        <f>Calculations!L349</f>
        <v>100</v>
      </c>
      <c r="G371" s="19">
        <f>Calculations!H349</f>
        <v>0.24928326693421601</v>
      </c>
      <c r="H371" s="19">
        <f>Calculations!K349</f>
        <v>0</v>
      </c>
      <c r="I371" s="19">
        <f>Calculations!G349</f>
        <v>0</v>
      </c>
      <c r="J371" s="19">
        <f>Calculations!J349</f>
        <v>0</v>
      </c>
      <c r="K371" s="19">
        <f>Calculations!F349</f>
        <v>0</v>
      </c>
      <c r="L371" s="19">
        <f>Calculations!I349</f>
        <v>0</v>
      </c>
      <c r="M371" s="19">
        <f>Calculations!E349</f>
        <v>0</v>
      </c>
      <c r="N371" s="19">
        <f>Calculations!S349</f>
        <v>0</v>
      </c>
      <c r="O371" s="19">
        <f>Calculations!P349</f>
        <v>0</v>
      </c>
      <c r="P371" s="19">
        <f>Calculations!T349</f>
        <v>0</v>
      </c>
      <c r="Q371" s="19">
        <f>Calculations!Q349</f>
        <v>0</v>
      </c>
      <c r="R371" s="19">
        <f>Calculations!U349</f>
        <v>0</v>
      </c>
      <c r="S371" s="19">
        <f>Calculations!R349</f>
        <v>0</v>
      </c>
      <c r="T371" s="50" t="s">
        <v>62</v>
      </c>
      <c r="U371" s="51" t="s">
        <v>70</v>
      </c>
      <c r="V371" s="49" t="s">
        <v>64</v>
      </c>
    </row>
    <row r="372" spans="2:22" x14ac:dyDescent="0.2">
      <c r="B372" s="18">
        <f>Calculations!A350</f>
        <v>4647</v>
      </c>
      <c r="C372" s="18" t="str">
        <f>Calculations!B350</f>
        <v>SHLAA 2013</v>
      </c>
      <c r="D372" s="18" t="str">
        <f>Calculations!C350</f>
        <v>Housing</v>
      </c>
      <c r="E372" s="19">
        <f>Calculations!D350</f>
        <v>3.4693989995964999E-2</v>
      </c>
      <c r="F372" s="19">
        <f>Calculations!L350</f>
        <v>100</v>
      </c>
      <c r="G372" s="19">
        <f>Calculations!H350</f>
        <v>3.4693989995964999E-2</v>
      </c>
      <c r="H372" s="19">
        <f>Calculations!K350</f>
        <v>0</v>
      </c>
      <c r="I372" s="19">
        <f>Calculations!G350</f>
        <v>0</v>
      </c>
      <c r="J372" s="19">
        <f>Calculations!J350</f>
        <v>0</v>
      </c>
      <c r="K372" s="19">
        <f>Calculations!F350</f>
        <v>0</v>
      </c>
      <c r="L372" s="19">
        <f>Calculations!I350</f>
        <v>0</v>
      </c>
      <c r="M372" s="19">
        <f>Calculations!E350</f>
        <v>0</v>
      </c>
      <c r="N372" s="19">
        <f>Calculations!S350</f>
        <v>0</v>
      </c>
      <c r="O372" s="19">
        <f>Calculations!P350</f>
        <v>0</v>
      </c>
      <c r="P372" s="19">
        <f>Calculations!T350</f>
        <v>0</v>
      </c>
      <c r="Q372" s="19">
        <f>Calculations!Q350</f>
        <v>0</v>
      </c>
      <c r="R372" s="19">
        <f>Calculations!U350</f>
        <v>0</v>
      </c>
      <c r="S372" s="19">
        <f>Calculations!R350</f>
        <v>0</v>
      </c>
      <c r="T372" s="50" t="s">
        <v>62</v>
      </c>
      <c r="U372" s="51" t="s">
        <v>70</v>
      </c>
      <c r="V372" s="49" t="s">
        <v>64</v>
      </c>
    </row>
    <row r="373" spans="2:22" x14ac:dyDescent="0.2">
      <c r="B373" s="18">
        <f>Calculations!A351</f>
        <v>4653</v>
      </c>
      <c r="C373" s="18" t="str">
        <f>Calculations!B351</f>
        <v>SHLAA 2013</v>
      </c>
      <c r="D373" s="18" t="str">
        <f>Calculations!C351</f>
        <v>Employment</v>
      </c>
      <c r="E373" s="19">
        <f>Calculations!D351</f>
        <v>0.480137657428307</v>
      </c>
      <c r="F373" s="19">
        <f>Calculations!L351</f>
        <v>100</v>
      </c>
      <c r="G373" s="19">
        <f>Calculations!H351</f>
        <v>0.480137657428307</v>
      </c>
      <c r="H373" s="19">
        <f>Calculations!K351</f>
        <v>0</v>
      </c>
      <c r="I373" s="19">
        <f>Calculations!G351</f>
        <v>0</v>
      </c>
      <c r="J373" s="19">
        <f>Calculations!J351</f>
        <v>0</v>
      </c>
      <c r="K373" s="19">
        <f>Calculations!F351</f>
        <v>0</v>
      </c>
      <c r="L373" s="19">
        <f>Calculations!I351</f>
        <v>0</v>
      </c>
      <c r="M373" s="19">
        <f>Calculations!E351</f>
        <v>0</v>
      </c>
      <c r="N373" s="19">
        <f>Calculations!S351</f>
        <v>1.7949701250597841E-4</v>
      </c>
      <c r="O373" s="19">
        <f>Calculations!P351</f>
        <v>8.6183275099999996E-7</v>
      </c>
      <c r="P373" s="19">
        <f>Calculations!T351</f>
        <v>0.40751025342584296</v>
      </c>
      <c r="Q373" s="19">
        <f>Calculations!Q351</f>
        <v>1.9566101845789998E-3</v>
      </c>
      <c r="R373" s="19">
        <f>Calculations!U351</f>
        <v>11.483555655620057</v>
      </c>
      <c r="S373" s="19">
        <f>Calculations!R351</f>
        <v>5.5136875114370001E-2</v>
      </c>
      <c r="T373" s="50" t="s">
        <v>63</v>
      </c>
      <c r="U373" s="49" t="s">
        <v>69</v>
      </c>
      <c r="V373" s="49" t="s">
        <v>60</v>
      </c>
    </row>
    <row r="374" spans="2:22" x14ac:dyDescent="0.2">
      <c r="B374" s="18">
        <f>Calculations!A352</f>
        <v>4654</v>
      </c>
      <c r="C374" s="18" t="str">
        <f>Calculations!B352</f>
        <v>SHLAA 2013</v>
      </c>
      <c r="D374" s="18" t="str">
        <f>Calculations!C352</f>
        <v>Housing</v>
      </c>
      <c r="E374" s="19">
        <f>Calculations!D352</f>
        <v>4.2023728310074002</v>
      </c>
      <c r="F374" s="19">
        <f>Calculations!L352</f>
        <v>100</v>
      </c>
      <c r="G374" s="19">
        <f>Calculations!H352</f>
        <v>4.2023728310074002</v>
      </c>
      <c r="H374" s="19">
        <f>Calculations!K352</f>
        <v>0</v>
      </c>
      <c r="I374" s="19">
        <f>Calculations!G352</f>
        <v>0</v>
      </c>
      <c r="J374" s="19">
        <f>Calculations!J352</f>
        <v>0</v>
      </c>
      <c r="K374" s="19">
        <f>Calculations!F352</f>
        <v>0</v>
      </c>
      <c r="L374" s="19">
        <f>Calculations!I352</f>
        <v>0</v>
      </c>
      <c r="M374" s="19">
        <f>Calculations!E352</f>
        <v>0</v>
      </c>
      <c r="N374" s="19">
        <f>Calculations!S352</f>
        <v>1.2199229582995019E-2</v>
      </c>
      <c r="O374" s="19">
        <f>Calculations!P352</f>
        <v>5.1265710958800005E-4</v>
      </c>
      <c r="P374" s="19">
        <f>Calculations!T352</f>
        <v>1.079203823134848</v>
      </c>
      <c r="Q374" s="19">
        <f>Calculations!Q352</f>
        <v>4.5352168254612003E-2</v>
      </c>
      <c r="R374" s="19">
        <f>Calculations!U352</f>
        <v>5.6265797628459788</v>
      </c>
      <c r="S374" s="19">
        <f>Calculations!R352</f>
        <v>0.23644985926880002</v>
      </c>
      <c r="T374" s="50" t="s">
        <v>62</v>
      </c>
      <c r="U374" s="49" t="s">
        <v>69</v>
      </c>
      <c r="V374" s="49" t="s">
        <v>60</v>
      </c>
    </row>
    <row r="375" spans="2:22" x14ac:dyDescent="0.2">
      <c r="B375" s="18">
        <f>Calculations!A353</f>
        <v>4655</v>
      </c>
      <c r="C375" s="18" t="str">
        <f>Calculations!B353</f>
        <v>SHLAA 2013</v>
      </c>
      <c r="D375" s="18" t="str">
        <f>Calculations!C353</f>
        <v>Housing</v>
      </c>
      <c r="E375" s="19">
        <f>Calculations!D353</f>
        <v>1.8232962927505101</v>
      </c>
      <c r="F375" s="19">
        <f>Calculations!L353</f>
        <v>100</v>
      </c>
      <c r="G375" s="19">
        <f>Calculations!H353</f>
        <v>1.8232962927505101</v>
      </c>
      <c r="H375" s="19">
        <f>Calculations!K353</f>
        <v>0</v>
      </c>
      <c r="I375" s="19">
        <f>Calculations!G353</f>
        <v>0</v>
      </c>
      <c r="J375" s="19">
        <f>Calculations!J353</f>
        <v>0</v>
      </c>
      <c r="K375" s="19">
        <f>Calculations!F353</f>
        <v>0</v>
      </c>
      <c r="L375" s="19">
        <f>Calculations!I353</f>
        <v>0</v>
      </c>
      <c r="M375" s="19">
        <f>Calculations!E353</f>
        <v>0</v>
      </c>
      <c r="N375" s="19">
        <f>Calculations!S353</f>
        <v>0</v>
      </c>
      <c r="O375" s="19">
        <f>Calculations!P353</f>
        <v>0</v>
      </c>
      <c r="P375" s="19">
        <f>Calculations!T353</f>
        <v>0</v>
      </c>
      <c r="Q375" s="19">
        <f>Calculations!Q353</f>
        <v>0</v>
      </c>
      <c r="R375" s="19">
        <f>Calculations!U353</f>
        <v>0.11172017865769503</v>
      </c>
      <c r="S375" s="19">
        <f>Calculations!R353</f>
        <v>2.0369898757199999E-3</v>
      </c>
      <c r="T375" s="50" t="s">
        <v>62</v>
      </c>
      <c r="U375" s="49" t="s">
        <v>69</v>
      </c>
      <c r="V375" s="49" t="s">
        <v>60</v>
      </c>
    </row>
    <row r="376" spans="2:22" x14ac:dyDescent="0.2">
      <c r="B376" s="18">
        <f>Calculations!A354</f>
        <v>4656</v>
      </c>
      <c r="C376" s="18" t="str">
        <f>Calculations!B354</f>
        <v>SHLAA 2013</v>
      </c>
      <c r="D376" s="18" t="str">
        <f>Calculations!C354</f>
        <v>Housing</v>
      </c>
      <c r="E376" s="19">
        <f>Calculations!D354</f>
        <v>0.540281144079368</v>
      </c>
      <c r="F376" s="19">
        <f>Calculations!L354</f>
        <v>100</v>
      </c>
      <c r="G376" s="19">
        <f>Calculations!H354</f>
        <v>0.540281144079368</v>
      </c>
      <c r="H376" s="19">
        <f>Calculations!K354</f>
        <v>0</v>
      </c>
      <c r="I376" s="19">
        <f>Calculations!G354</f>
        <v>0</v>
      </c>
      <c r="J376" s="19">
        <f>Calculations!J354</f>
        <v>0</v>
      </c>
      <c r="K376" s="19">
        <f>Calculations!F354</f>
        <v>0</v>
      </c>
      <c r="L376" s="19">
        <f>Calculations!I354</f>
        <v>0</v>
      </c>
      <c r="M376" s="19">
        <f>Calculations!E354</f>
        <v>0</v>
      </c>
      <c r="N376" s="19">
        <f>Calculations!S354</f>
        <v>12.612323215409097</v>
      </c>
      <c r="O376" s="19">
        <f>Calculations!P354</f>
        <v>6.8142004163200001E-2</v>
      </c>
      <c r="P376" s="19">
        <f>Calculations!T354</f>
        <v>9.4370016413732252</v>
      </c>
      <c r="Q376" s="19">
        <f>Calculations!Q354</f>
        <v>5.0986340434799993E-2</v>
      </c>
      <c r="R376" s="19">
        <f>Calculations!U354</f>
        <v>19.923710228019168</v>
      </c>
      <c r="S376" s="19">
        <f>Calculations!R354</f>
        <v>0.10764404956300001</v>
      </c>
      <c r="T376" s="50" t="s">
        <v>62</v>
      </c>
      <c r="U376" s="49" t="s">
        <v>69</v>
      </c>
      <c r="V376" s="49" t="s">
        <v>60</v>
      </c>
    </row>
    <row r="377" spans="2:22" x14ac:dyDescent="0.2">
      <c r="B377" s="18">
        <f>Calculations!A355</f>
        <v>4657</v>
      </c>
      <c r="C377" s="18" t="str">
        <f>Calculations!B355</f>
        <v>CSUCP allocation</v>
      </c>
      <c r="D377" s="18" t="str">
        <f>Calculations!C355</f>
        <v>Housing</v>
      </c>
      <c r="E377" s="19">
        <f>Calculations!D355</f>
        <v>7.2892380774574299</v>
      </c>
      <c r="F377" s="19">
        <f>Calculations!L355</f>
        <v>100</v>
      </c>
      <c r="G377" s="19">
        <f>Calculations!H355</f>
        <v>7.2892380774574299</v>
      </c>
      <c r="H377" s="19">
        <f>Calculations!K355</f>
        <v>0</v>
      </c>
      <c r="I377" s="19">
        <f>Calculations!G355</f>
        <v>0</v>
      </c>
      <c r="J377" s="19">
        <f>Calculations!J355</f>
        <v>0</v>
      </c>
      <c r="K377" s="19">
        <f>Calculations!F355</f>
        <v>0</v>
      </c>
      <c r="L377" s="19">
        <f>Calculations!I355</f>
        <v>0</v>
      </c>
      <c r="M377" s="19">
        <f>Calculations!E355</f>
        <v>0</v>
      </c>
      <c r="N377" s="19">
        <f>Calculations!S355</f>
        <v>0</v>
      </c>
      <c r="O377" s="19">
        <f>Calculations!P355</f>
        <v>0</v>
      </c>
      <c r="P377" s="19">
        <f>Calculations!T355</f>
        <v>0</v>
      </c>
      <c r="Q377" s="19">
        <f>Calculations!Q355</f>
        <v>0</v>
      </c>
      <c r="R377" s="19">
        <f>Calculations!U355</f>
        <v>22.453510821818242</v>
      </c>
      <c r="S377" s="19">
        <f>Calculations!R355</f>
        <v>1.63668986055</v>
      </c>
      <c r="T377" s="50" t="s">
        <v>62</v>
      </c>
      <c r="U377" s="49" t="s">
        <v>69</v>
      </c>
      <c r="V377" s="49" t="s">
        <v>60</v>
      </c>
    </row>
    <row r="378" spans="2:22" x14ac:dyDescent="0.2">
      <c r="B378" s="18">
        <f>Calculations!A356</f>
        <v>4661</v>
      </c>
      <c r="C378" s="18" t="str">
        <f>Calculations!B356</f>
        <v>CSUCP allocation</v>
      </c>
      <c r="D378" s="18" t="str">
        <f>Calculations!C356</f>
        <v>Housing</v>
      </c>
      <c r="E378" s="19">
        <f>Calculations!D356</f>
        <v>4.1829520764144501</v>
      </c>
      <c r="F378" s="19">
        <f>Calculations!L356</f>
        <v>100</v>
      </c>
      <c r="G378" s="19">
        <f>Calculations!H356</f>
        <v>4.1829520764144501</v>
      </c>
      <c r="H378" s="19">
        <f>Calculations!K356</f>
        <v>0</v>
      </c>
      <c r="I378" s="19">
        <f>Calculations!G356</f>
        <v>0</v>
      </c>
      <c r="J378" s="19">
        <f>Calculations!J356</f>
        <v>0</v>
      </c>
      <c r="K378" s="19">
        <f>Calculations!F356</f>
        <v>0</v>
      </c>
      <c r="L378" s="19">
        <f>Calculations!I356</f>
        <v>0</v>
      </c>
      <c r="M378" s="19">
        <f>Calculations!E356</f>
        <v>0</v>
      </c>
      <c r="N378" s="19">
        <f>Calculations!S356</f>
        <v>0</v>
      </c>
      <c r="O378" s="19">
        <f>Calculations!P356</f>
        <v>0</v>
      </c>
      <c r="P378" s="19">
        <f>Calculations!T356</f>
        <v>0</v>
      </c>
      <c r="Q378" s="19">
        <f>Calculations!Q356</f>
        <v>0</v>
      </c>
      <c r="R378" s="19">
        <f>Calculations!U356</f>
        <v>2.079275164762429</v>
      </c>
      <c r="S378" s="19">
        <f>Calculations!R356</f>
        <v>8.6975083678799997E-2</v>
      </c>
      <c r="T378" s="50" t="s">
        <v>62</v>
      </c>
      <c r="U378" s="49" t="s">
        <v>69</v>
      </c>
      <c r="V378" s="49" t="s">
        <v>60</v>
      </c>
    </row>
    <row r="379" spans="2:22" x14ac:dyDescent="0.2">
      <c r="B379" s="18">
        <f>Calculations!A357</f>
        <v>4662</v>
      </c>
      <c r="C379" s="18" t="str">
        <f>Calculations!B357</f>
        <v>CSUCP allocation</v>
      </c>
      <c r="D379" s="18" t="str">
        <f>Calculations!C357</f>
        <v>Housing</v>
      </c>
      <c r="E379" s="19">
        <f>Calculations!D357</f>
        <v>3.7574436430040499</v>
      </c>
      <c r="F379" s="19">
        <f>Calculations!L357</f>
        <v>100</v>
      </c>
      <c r="G379" s="19">
        <f>Calculations!H357</f>
        <v>3.7574436430040499</v>
      </c>
      <c r="H379" s="19">
        <f>Calculations!K357</f>
        <v>0</v>
      </c>
      <c r="I379" s="19">
        <f>Calculations!G357</f>
        <v>0</v>
      </c>
      <c r="J379" s="19">
        <f>Calculations!J357</f>
        <v>0</v>
      </c>
      <c r="K379" s="19">
        <f>Calculations!F357</f>
        <v>0</v>
      </c>
      <c r="L379" s="19">
        <f>Calculations!I357</f>
        <v>0</v>
      </c>
      <c r="M379" s="19">
        <f>Calculations!E357</f>
        <v>0</v>
      </c>
      <c r="N379" s="19">
        <f>Calculations!S357</f>
        <v>0</v>
      </c>
      <c r="O379" s="19">
        <f>Calculations!P357</f>
        <v>0</v>
      </c>
      <c r="P379" s="19">
        <f>Calculations!T357</f>
        <v>1.0432624870258831</v>
      </c>
      <c r="Q379" s="19">
        <f>Calculations!Q357</f>
        <v>3.9199999998600001E-2</v>
      </c>
      <c r="R379" s="19">
        <f>Calculations!U357</f>
        <v>3.200324249873796</v>
      </c>
      <c r="S379" s="19">
        <f>Calculations!R357</f>
        <v>0.12025038008239999</v>
      </c>
      <c r="T379" s="50" t="s">
        <v>62</v>
      </c>
      <c r="U379" s="49" t="s">
        <v>69</v>
      </c>
      <c r="V379" s="49" t="s">
        <v>60</v>
      </c>
    </row>
    <row r="380" spans="2:22" x14ac:dyDescent="0.2">
      <c r="B380" s="18">
        <f>Calculations!A358</f>
        <v>4663</v>
      </c>
      <c r="C380" s="18" t="str">
        <f>Calculations!B358</f>
        <v>CSUCP allocation</v>
      </c>
      <c r="D380" s="18" t="str">
        <f>Calculations!C358</f>
        <v>Housing</v>
      </c>
      <c r="E380" s="19">
        <f>Calculations!D358</f>
        <v>6.5144911200391604</v>
      </c>
      <c r="F380" s="19">
        <f>Calculations!L358</f>
        <v>100</v>
      </c>
      <c r="G380" s="19">
        <f>Calculations!H358</f>
        <v>6.5144911200391604</v>
      </c>
      <c r="H380" s="19">
        <f>Calculations!K358</f>
        <v>0</v>
      </c>
      <c r="I380" s="19">
        <f>Calculations!G358</f>
        <v>0</v>
      </c>
      <c r="J380" s="19">
        <f>Calculations!J358</f>
        <v>0</v>
      </c>
      <c r="K380" s="19">
        <f>Calculations!F358</f>
        <v>0</v>
      </c>
      <c r="L380" s="19">
        <f>Calculations!I358</f>
        <v>0</v>
      </c>
      <c r="M380" s="19">
        <f>Calculations!E358</f>
        <v>0</v>
      </c>
      <c r="N380" s="19">
        <f>Calculations!S358</f>
        <v>1.5570242037015818</v>
      </c>
      <c r="O380" s="19">
        <f>Calculations!P358</f>
        <v>0.10143220348699999</v>
      </c>
      <c r="P380" s="19">
        <f>Calculations!T358</f>
        <v>0.49163255960977476</v>
      </c>
      <c r="Q380" s="19">
        <f>Calculations!Q358</f>
        <v>3.2027359439000008E-2</v>
      </c>
      <c r="R380" s="19">
        <f>Calculations!U358</f>
        <v>4.4789199122163517</v>
      </c>
      <c r="S380" s="19">
        <f>Calculations!R358</f>
        <v>0.29177883995499998</v>
      </c>
      <c r="T380" s="50" t="s">
        <v>62</v>
      </c>
      <c r="U380" s="49" t="s">
        <v>69</v>
      </c>
      <c r="V380" s="49" t="s">
        <v>60</v>
      </c>
    </row>
    <row r="381" spans="2:22" x14ac:dyDescent="0.2">
      <c r="B381" s="18">
        <f>Calculations!A359</f>
        <v>4665</v>
      </c>
      <c r="C381" s="18" t="str">
        <f>Calculations!B359</f>
        <v>Call-out 2015</v>
      </c>
      <c r="D381" s="18" t="str">
        <f>Calculations!C359</f>
        <v>Housing</v>
      </c>
      <c r="E381" s="19">
        <f>Calculations!D359</f>
        <v>1.3942020567776801</v>
      </c>
      <c r="F381" s="19">
        <f>Calculations!L359</f>
        <v>100</v>
      </c>
      <c r="G381" s="19">
        <f>Calculations!H359</f>
        <v>1.3942020567776801</v>
      </c>
      <c r="H381" s="19">
        <f>Calculations!K359</f>
        <v>0</v>
      </c>
      <c r="I381" s="19">
        <f>Calculations!G359</f>
        <v>0</v>
      </c>
      <c r="J381" s="19">
        <f>Calculations!J359</f>
        <v>0</v>
      </c>
      <c r="K381" s="19">
        <f>Calculations!F359</f>
        <v>0</v>
      </c>
      <c r="L381" s="19">
        <f>Calculations!I359</f>
        <v>0</v>
      </c>
      <c r="M381" s="19">
        <f>Calculations!E359</f>
        <v>0</v>
      </c>
      <c r="N381" s="19">
        <f>Calculations!S359</f>
        <v>5.0110564824421697</v>
      </c>
      <c r="O381" s="19">
        <f>Calculations!P359</f>
        <v>6.9864252544500002E-2</v>
      </c>
      <c r="P381" s="19">
        <f>Calculations!T359</f>
        <v>1.9666310898415358</v>
      </c>
      <c r="Q381" s="19">
        <f>Calculations!Q359</f>
        <v>2.7418811103799998E-2</v>
      </c>
      <c r="R381" s="19">
        <f>Calculations!U359</f>
        <v>3.0537508054680131</v>
      </c>
      <c r="S381" s="19">
        <f>Calculations!R359</f>
        <v>4.2575456538700013E-2</v>
      </c>
      <c r="T381" s="50" t="s">
        <v>62</v>
      </c>
      <c r="U381" s="49" t="s">
        <v>69</v>
      </c>
      <c r="V381" s="49" t="s">
        <v>60</v>
      </c>
    </row>
    <row r="382" spans="2:22" x14ac:dyDescent="0.2">
      <c r="B382" s="18">
        <f>Calculations!A360</f>
        <v>4666</v>
      </c>
      <c r="C382" s="18" t="str">
        <f>Calculations!B360</f>
        <v>SHLAA 2013</v>
      </c>
      <c r="D382" s="18" t="str">
        <f>Calculations!C360</f>
        <v>Housing</v>
      </c>
      <c r="E382" s="19">
        <f>Calculations!D360</f>
        <v>1.30403434078905</v>
      </c>
      <c r="F382" s="19">
        <f>Calculations!L360</f>
        <v>100</v>
      </c>
      <c r="G382" s="19">
        <f>Calculations!H360</f>
        <v>1.30403434078905</v>
      </c>
      <c r="H382" s="19">
        <f>Calculations!K360</f>
        <v>0</v>
      </c>
      <c r="I382" s="19">
        <f>Calculations!G360</f>
        <v>0</v>
      </c>
      <c r="J382" s="19">
        <f>Calculations!J360</f>
        <v>0</v>
      </c>
      <c r="K382" s="19">
        <f>Calculations!F360</f>
        <v>0</v>
      </c>
      <c r="L382" s="19">
        <f>Calculations!I360</f>
        <v>0</v>
      </c>
      <c r="M382" s="19">
        <f>Calculations!E360</f>
        <v>0</v>
      </c>
      <c r="N382" s="19">
        <f>Calculations!S360</f>
        <v>0</v>
      </c>
      <c r="O382" s="19">
        <f>Calculations!P360</f>
        <v>0</v>
      </c>
      <c r="P382" s="19">
        <f>Calculations!T360</f>
        <v>0</v>
      </c>
      <c r="Q382" s="19">
        <f>Calculations!Q360</f>
        <v>0</v>
      </c>
      <c r="R382" s="19">
        <f>Calculations!U360</f>
        <v>0</v>
      </c>
      <c r="S382" s="19">
        <f>Calculations!R360</f>
        <v>0</v>
      </c>
      <c r="T382" s="50" t="s">
        <v>62</v>
      </c>
      <c r="U382" s="51" t="s">
        <v>69</v>
      </c>
      <c r="V382" s="49" t="s">
        <v>60</v>
      </c>
    </row>
    <row r="383" spans="2:22" x14ac:dyDescent="0.2">
      <c r="B383" s="18">
        <f>Calculations!A361</f>
        <v>4669</v>
      </c>
      <c r="C383" s="18" t="str">
        <f>Calculations!B361</f>
        <v>ELR 2014</v>
      </c>
      <c r="D383" s="18" t="str">
        <f>Calculations!C361</f>
        <v>Employment</v>
      </c>
      <c r="E383" s="19">
        <f>Calculations!D361</f>
        <v>1.9067368947494301</v>
      </c>
      <c r="F383" s="19">
        <f>Calculations!L361</f>
        <v>100</v>
      </c>
      <c r="G383" s="19">
        <f>Calculations!H361</f>
        <v>1.9067368947494301</v>
      </c>
      <c r="H383" s="19">
        <f>Calculations!K361</f>
        <v>0</v>
      </c>
      <c r="I383" s="19">
        <f>Calculations!G361</f>
        <v>0</v>
      </c>
      <c r="J383" s="19">
        <f>Calculations!J361</f>
        <v>0</v>
      </c>
      <c r="K383" s="19">
        <f>Calculations!F361</f>
        <v>0</v>
      </c>
      <c r="L383" s="19">
        <f>Calculations!I361</f>
        <v>0</v>
      </c>
      <c r="M383" s="19">
        <f>Calculations!E361</f>
        <v>0</v>
      </c>
      <c r="N383" s="19">
        <f>Calculations!S361</f>
        <v>0</v>
      </c>
      <c r="O383" s="19">
        <f>Calculations!P361</f>
        <v>0</v>
      </c>
      <c r="P383" s="19">
        <f>Calculations!T361</f>
        <v>0</v>
      </c>
      <c r="Q383" s="19">
        <f>Calculations!Q361</f>
        <v>0</v>
      </c>
      <c r="R383" s="19">
        <f>Calculations!U361</f>
        <v>6.777377003919676E-4</v>
      </c>
      <c r="S383" s="19">
        <f>Calculations!R361</f>
        <v>1.2922674783E-5</v>
      </c>
      <c r="T383" s="50" t="s">
        <v>63</v>
      </c>
      <c r="U383" s="49" t="s">
        <v>69</v>
      </c>
      <c r="V383" s="49" t="s">
        <v>60</v>
      </c>
    </row>
    <row r="384" spans="2:22" x14ac:dyDescent="0.2">
      <c r="B384" s="18">
        <f>Calculations!A362</f>
        <v>4671</v>
      </c>
      <c r="C384" s="18" t="str">
        <f>Calculations!B362</f>
        <v>ELR 2014</v>
      </c>
      <c r="D384" s="18" t="str">
        <f>Calculations!C362</f>
        <v>Employment</v>
      </c>
      <c r="E384" s="19">
        <f>Calculations!D362</f>
        <v>41.699061044481397</v>
      </c>
      <c r="F384" s="19">
        <f>Calculations!L362</f>
        <v>100</v>
      </c>
      <c r="G384" s="19">
        <f>Calculations!H362</f>
        <v>41.699061044481397</v>
      </c>
      <c r="H384" s="19">
        <f>Calculations!K362</f>
        <v>0</v>
      </c>
      <c r="I384" s="19">
        <f>Calculations!G362</f>
        <v>0</v>
      </c>
      <c r="J384" s="19">
        <f>Calculations!J362</f>
        <v>0</v>
      </c>
      <c r="K384" s="19">
        <f>Calculations!F362</f>
        <v>0</v>
      </c>
      <c r="L384" s="19">
        <f>Calculations!I362</f>
        <v>0</v>
      </c>
      <c r="M384" s="19">
        <f>Calculations!E362</f>
        <v>0</v>
      </c>
      <c r="N384" s="19">
        <f>Calculations!S362</f>
        <v>1.654367475843435</v>
      </c>
      <c r="O384" s="19">
        <f>Calculations!P362</f>
        <v>0.689855703652</v>
      </c>
      <c r="P384" s="19">
        <f>Calculations!T362</f>
        <v>1.0435909577047697</v>
      </c>
      <c r="Q384" s="19">
        <f>Calculations!Q362</f>
        <v>0.435167630508</v>
      </c>
      <c r="R384" s="19">
        <f>Calculations!U362</f>
        <v>2.6877340119108641</v>
      </c>
      <c r="S384" s="19">
        <f>Calculations!R362</f>
        <v>1.1207598463400001</v>
      </c>
      <c r="T384" s="50" t="s">
        <v>63</v>
      </c>
      <c r="U384" s="49" t="s">
        <v>69</v>
      </c>
      <c r="V384" s="49" t="s">
        <v>60</v>
      </c>
    </row>
    <row r="385" spans="2:22" x14ac:dyDescent="0.2">
      <c r="B385" s="18">
        <f>Calculations!A363</f>
        <v>4672</v>
      </c>
      <c r="C385" s="18" t="str">
        <f>Calculations!B363</f>
        <v>ELR 2014</v>
      </c>
      <c r="D385" s="18" t="str">
        <f>Calculations!C363</f>
        <v>Employment</v>
      </c>
      <c r="E385" s="19">
        <f>Calculations!D363</f>
        <v>3.1230939055556002</v>
      </c>
      <c r="F385" s="19">
        <f>Calculations!L363</f>
        <v>100</v>
      </c>
      <c r="G385" s="19">
        <f>Calculations!H363</f>
        <v>3.1230939055556002</v>
      </c>
      <c r="H385" s="19">
        <f>Calculations!K363</f>
        <v>0</v>
      </c>
      <c r="I385" s="19">
        <f>Calculations!G363</f>
        <v>0</v>
      </c>
      <c r="J385" s="19">
        <f>Calculations!J363</f>
        <v>0</v>
      </c>
      <c r="K385" s="19">
        <f>Calculations!F363</f>
        <v>0</v>
      </c>
      <c r="L385" s="19">
        <f>Calculations!I363</f>
        <v>0</v>
      </c>
      <c r="M385" s="19">
        <f>Calculations!E363</f>
        <v>0</v>
      </c>
      <c r="N385" s="19">
        <f>Calculations!S363</f>
        <v>0</v>
      </c>
      <c r="O385" s="19">
        <f>Calculations!P363</f>
        <v>0</v>
      </c>
      <c r="P385" s="19">
        <f>Calculations!T363</f>
        <v>0</v>
      </c>
      <c r="Q385" s="19">
        <f>Calculations!Q363</f>
        <v>0</v>
      </c>
      <c r="R385" s="19">
        <f>Calculations!U363</f>
        <v>0.35861873958309665</v>
      </c>
      <c r="S385" s="19">
        <f>Calculations!R363</f>
        <v>1.12000000001E-2</v>
      </c>
      <c r="T385" s="50" t="s">
        <v>63</v>
      </c>
      <c r="U385" s="49" t="s">
        <v>69</v>
      </c>
      <c r="V385" s="49" t="s">
        <v>60</v>
      </c>
    </row>
    <row r="386" spans="2:22" x14ac:dyDescent="0.2">
      <c r="B386" s="18">
        <f>Calculations!A364</f>
        <v>4673</v>
      </c>
      <c r="C386" s="18" t="str">
        <f>Calculations!B364</f>
        <v>ELR 2014</v>
      </c>
      <c r="D386" s="18" t="str">
        <f>Calculations!C364</f>
        <v>Employment</v>
      </c>
      <c r="E386" s="19">
        <f>Calculations!D364</f>
        <v>35.099694641567403</v>
      </c>
      <c r="F386" s="19">
        <f>Calculations!L364</f>
        <v>100</v>
      </c>
      <c r="G386" s="19">
        <f>Calculations!H364</f>
        <v>35.099694641567403</v>
      </c>
      <c r="H386" s="19">
        <f>Calculations!K364</f>
        <v>0</v>
      </c>
      <c r="I386" s="19">
        <f>Calculations!G364</f>
        <v>0</v>
      </c>
      <c r="J386" s="19">
        <f>Calculations!J364</f>
        <v>0</v>
      </c>
      <c r="K386" s="19">
        <f>Calculations!F364</f>
        <v>0</v>
      </c>
      <c r="L386" s="19">
        <f>Calculations!I364</f>
        <v>0</v>
      </c>
      <c r="M386" s="19">
        <f>Calculations!E364</f>
        <v>0</v>
      </c>
      <c r="N386" s="19">
        <f>Calculations!S364</f>
        <v>1.2084784973133835</v>
      </c>
      <c r="O386" s="19">
        <f>Calculations!P364</f>
        <v>0.42417226236599997</v>
      </c>
      <c r="P386" s="19">
        <f>Calculations!T364</f>
        <v>0.54643995583043936</v>
      </c>
      <c r="Q386" s="19">
        <f>Calculations!Q364</f>
        <v>0.19179875589599998</v>
      </c>
      <c r="R386" s="19">
        <f>Calculations!U364</f>
        <v>5.2281608440968874</v>
      </c>
      <c r="S386" s="19">
        <f>Calculations!R364</f>
        <v>1.8350684916480002</v>
      </c>
      <c r="T386" s="50" t="s">
        <v>63</v>
      </c>
      <c r="U386" s="49" t="s">
        <v>69</v>
      </c>
      <c r="V386" s="49" t="s">
        <v>60</v>
      </c>
    </row>
    <row r="387" spans="2:22" x14ac:dyDescent="0.2">
      <c r="B387" s="18">
        <f>Calculations!A365</f>
        <v>4674</v>
      </c>
      <c r="C387" s="18" t="str">
        <f>Calculations!B365</f>
        <v>ELR 2014</v>
      </c>
      <c r="D387" s="18" t="str">
        <f>Calculations!C365</f>
        <v>Employment</v>
      </c>
      <c r="E387" s="19">
        <f>Calculations!D365</f>
        <v>6.3227954318156598</v>
      </c>
      <c r="F387" s="19">
        <f>Calculations!L365</f>
        <v>100</v>
      </c>
      <c r="G387" s="19">
        <f>Calculations!H365</f>
        <v>6.3227954318156598</v>
      </c>
      <c r="H387" s="19">
        <f>Calculations!K365</f>
        <v>0</v>
      </c>
      <c r="I387" s="19">
        <f>Calculations!G365</f>
        <v>0</v>
      </c>
      <c r="J387" s="19">
        <f>Calculations!J365</f>
        <v>0</v>
      </c>
      <c r="K387" s="19">
        <f>Calculations!F365</f>
        <v>0</v>
      </c>
      <c r="L387" s="19">
        <f>Calculations!I365</f>
        <v>0</v>
      </c>
      <c r="M387" s="19">
        <f>Calculations!E365</f>
        <v>0</v>
      </c>
      <c r="N387" s="19">
        <f>Calculations!S365</f>
        <v>0.25265929081644456</v>
      </c>
      <c r="O387" s="19">
        <f>Calculations!P365</f>
        <v>1.5975130097800001E-2</v>
      </c>
      <c r="P387" s="19">
        <f>Calculations!T365</f>
        <v>4.2221367584770977E-2</v>
      </c>
      <c r="Q387" s="19">
        <f>Calculations!Q365</f>
        <v>2.6695707008999973E-3</v>
      </c>
      <c r="R387" s="19">
        <f>Calculations!U365</f>
        <v>0.18723057497212955</v>
      </c>
      <c r="S387" s="19">
        <f>Calculations!R365</f>
        <v>1.1838206241300001E-2</v>
      </c>
      <c r="T387" s="50" t="s">
        <v>63</v>
      </c>
      <c r="U387" s="49" t="s">
        <v>69</v>
      </c>
      <c r="V387" s="49" t="s">
        <v>60</v>
      </c>
    </row>
    <row r="388" spans="2:22" x14ac:dyDescent="0.2">
      <c r="B388" s="18">
        <f>Calculations!A366</f>
        <v>4675</v>
      </c>
      <c r="C388" s="18" t="str">
        <f>Calculations!B366</f>
        <v>SHLAA 2013</v>
      </c>
      <c r="D388" s="18" t="str">
        <f>Calculations!C366</f>
        <v>Housing</v>
      </c>
      <c r="E388" s="19">
        <f>Calculations!D366</f>
        <v>1.6905935957966001</v>
      </c>
      <c r="F388" s="19">
        <f>Calculations!L366</f>
        <v>99.989980921338272</v>
      </c>
      <c r="G388" s="19">
        <f>Calculations!H366</f>
        <v>1.690424213894387</v>
      </c>
      <c r="H388" s="19">
        <f>Calculations!K366</f>
        <v>1.0019078661728161E-2</v>
      </c>
      <c r="I388" s="19">
        <f>Calculations!G366</f>
        <v>1.69381902213E-4</v>
      </c>
      <c r="J388" s="19">
        <f>Calculations!J366</f>
        <v>0</v>
      </c>
      <c r="K388" s="19">
        <f>Calculations!F366</f>
        <v>0</v>
      </c>
      <c r="L388" s="19">
        <f>Calculations!I366</f>
        <v>0</v>
      </c>
      <c r="M388" s="19">
        <f>Calculations!E366</f>
        <v>0</v>
      </c>
      <c r="N388" s="19">
        <f>Calculations!S366</f>
        <v>3.5024117923562687E-3</v>
      </c>
      <c r="O388" s="19">
        <f>Calculations!P366</f>
        <v>5.921154946E-5</v>
      </c>
      <c r="P388" s="19">
        <f>Calculations!T366</f>
        <v>0.59933320854476035</v>
      </c>
      <c r="Q388" s="19">
        <f>Calculations!Q366</f>
        <v>1.0132288841139999E-2</v>
      </c>
      <c r="R388" s="19">
        <f>Calculations!U366</f>
        <v>1.4398219823511387</v>
      </c>
      <c r="S388" s="19">
        <f>Calculations!R366</f>
        <v>2.4341538224500001E-2</v>
      </c>
      <c r="T388" s="50" t="s">
        <v>62</v>
      </c>
      <c r="U388" s="49" t="s">
        <v>69</v>
      </c>
      <c r="V388" s="49" t="s">
        <v>60</v>
      </c>
    </row>
    <row r="389" spans="2:22" x14ac:dyDescent="0.2">
      <c r="B389" s="18">
        <f>Calculations!A367</f>
        <v>4676</v>
      </c>
      <c r="C389" s="18" t="str">
        <f>Calculations!B367</f>
        <v>SHLAA 2013</v>
      </c>
      <c r="D389" s="18" t="str">
        <f>Calculations!C367</f>
        <v>Housing</v>
      </c>
      <c r="E389" s="19">
        <f>Calculations!D367</f>
        <v>0.32845045930859101</v>
      </c>
      <c r="F389" s="19">
        <f>Calculations!L367</f>
        <v>100</v>
      </c>
      <c r="G389" s="19">
        <f>Calculations!H367</f>
        <v>0.32845045930859101</v>
      </c>
      <c r="H389" s="19">
        <f>Calculations!K367</f>
        <v>0</v>
      </c>
      <c r="I389" s="19">
        <f>Calculations!G367</f>
        <v>0</v>
      </c>
      <c r="J389" s="19">
        <f>Calculations!J367</f>
        <v>0</v>
      </c>
      <c r="K389" s="19">
        <f>Calculations!F367</f>
        <v>0</v>
      </c>
      <c r="L389" s="19">
        <f>Calculations!I367</f>
        <v>0</v>
      </c>
      <c r="M389" s="19">
        <f>Calculations!E367</f>
        <v>0</v>
      </c>
      <c r="N389" s="19">
        <f>Calculations!S367</f>
        <v>0</v>
      </c>
      <c r="O389" s="19">
        <f>Calculations!P367</f>
        <v>0</v>
      </c>
      <c r="P389" s="19">
        <f>Calculations!T367</f>
        <v>0</v>
      </c>
      <c r="Q389" s="19">
        <f>Calculations!Q367</f>
        <v>0</v>
      </c>
      <c r="R389" s="19">
        <f>Calculations!U367</f>
        <v>1.855275474337147E-2</v>
      </c>
      <c r="S389" s="19">
        <f>Calculations!R367</f>
        <v>6.0936608168999997E-5</v>
      </c>
      <c r="T389" s="50" t="s">
        <v>62</v>
      </c>
      <c r="U389" s="49" t="s">
        <v>69</v>
      </c>
      <c r="V389" s="49" t="s">
        <v>60</v>
      </c>
    </row>
    <row r="390" spans="2:22" x14ac:dyDescent="0.2">
      <c r="B390" s="18">
        <f>Calculations!A368</f>
        <v>4677</v>
      </c>
      <c r="C390" s="18" t="str">
        <f>Calculations!B368</f>
        <v>ELR 2014, SHLAA 2013</v>
      </c>
      <c r="D390" s="18" t="str">
        <f>Calculations!C368</f>
        <v>Housing</v>
      </c>
      <c r="E390" s="19">
        <f>Calculations!D368</f>
        <v>1.79283607551882</v>
      </c>
      <c r="F390" s="19">
        <f>Calculations!L368</f>
        <v>100</v>
      </c>
      <c r="G390" s="19">
        <f>Calculations!H368</f>
        <v>1.79283607551882</v>
      </c>
      <c r="H390" s="19">
        <f>Calculations!K368</f>
        <v>0</v>
      </c>
      <c r="I390" s="19">
        <f>Calculations!G368</f>
        <v>0</v>
      </c>
      <c r="J390" s="19">
        <f>Calculations!J368</f>
        <v>0</v>
      </c>
      <c r="K390" s="19">
        <f>Calculations!F368</f>
        <v>0</v>
      </c>
      <c r="L390" s="19">
        <f>Calculations!I368</f>
        <v>0</v>
      </c>
      <c r="M390" s="19">
        <f>Calculations!E368</f>
        <v>0</v>
      </c>
      <c r="N390" s="19">
        <f>Calculations!S368</f>
        <v>0</v>
      </c>
      <c r="O390" s="19">
        <f>Calculations!P368</f>
        <v>0</v>
      </c>
      <c r="P390" s="19">
        <f>Calculations!T368</f>
        <v>0</v>
      </c>
      <c r="Q390" s="19">
        <f>Calculations!Q368</f>
        <v>0</v>
      </c>
      <c r="R390" s="19">
        <f>Calculations!U368</f>
        <v>0</v>
      </c>
      <c r="S390" s="19">
        <f>Calculations!R368</f>
        <v>0</v>
      </c>
      <c r="T390" s="50" t="s">
        <v>62</v>
      </c>
      <c r="U390" s="51" t="s">
        <v>69</v>
      </c>
      <c r="V390" s="49" t="s">
        <v>60</v>
      </c>
    </row>
    <row r="391" spans="2:22" x14ac:dyDescent="0.2">
      <c r="B391" s="18">
        <f>Calculations!A369</f>
        <v>4696</v>
      </c>
      <c r="C391" s="18" t="str">
        <f>Calculations!B369</f>
        <v>SHLAA 2013</v>
      </c>
      <c r="D391" s="18" t="str">
        <f>Calculations!C369</f>
        <v>Housing</v>
      </c>
      <c r="E391" s="19">
        <f>Calculations!D369</f>
        <v>0.35638808783502601</v>
      </c>
      <c r="F391" s="19">
        <f>Calculations!L369</f>
        <v>100</v>
      </c>
      <c r="G391" s="19">
        <f>Calculations!H369</f>
        <v>0.35638808783502601</v>
      </c>
      <c r="H391" s="19">
        <f>Calculations!K369</f>
        <v>0</v>
      </c>
      <c r="I391" s="19">
        <f>Calculations!G369</f>
        <v>0</v>
      </c>
      <c r="J391" s="19">
        <f>Calculations!J369</f>
        <v>0</v>
      </c>
      <c r="K391" s="19">
        <f>Calculations!F369</f>
        <v>0</v>
      </c>
      <c r="L391" s="19">
        <f>Calculations!I369</f>
        <v>0</v>
      </c>
      <c r="M391" s="19">
        <f>Calculations!E369</f>
        <v>0</v>
      </c>
      <c r="N391" s="19">
        <f>Calculations!S369</f>
        <v>0.74653548787848067</v>
      </c>
      <c r="O391" s="19">
        <f>Calculations!P369</f>
        <v>2.6605635502599998E-3</v>
      </c>
      <c r="P391" s="19">
        <f>Calculations!T369</f>
        <v>0.93182893181246707</v>
      </c>
      <c r="Q391" s="19">
        <f>Calculations!Q369</f>
        <v>3.32092731198E-3</v>
      </c>
      <c r="R391" s="19">
        <f>Calculations!U369</f>
        <v>7.760866953432914</v>
      </c>
      <c r="S391" s="19">
        <f>Calculations!R369</f>
        <v>2.7658805334759999E-2</v>
      </c>
      <c r="T391" s="50" t="s">
        <v>62</v>
      </c>
      <c r="U391" s="49" t="s">
        <v>69</v>
      </c>
      <c r="V391" s="49" t="s">
        <v>60</v>
      </c>
    </row>
    <row r="392" spans="2:22" x14ac:dyDescent="0.2">
      <c r="B392" s="18">
        <f>Calculations!A370</f>
        <v>4697</v>
      </c>
      <c r="C392" s="18" t="str">
        <f>Calculations!B370</f>
        <v>SHLAA 2013</v>
      </c>
      <c r="D392" s="18" t="str">
        <f>Calculations!C370</f>
        <v>Housing</v>
      </c>
      <c r="E392" s="19">
        <f>Calculations!D370</f>
        <v>0.34727476898297399</v>
      </c>
      <c r="F392" s="19">
        <f>Calculations!L370</f>
        <v>100</v>
      </c>
      <c r="G392" s="19">
        <f>Calculations!H370</f>
        <v>0.34727476898297399</v>
      </c>
      <c r="H392" s="19">
        <f>Calculations!K370</f>
        <v>0</v>
      </c>
      <c r="I392" s="19">
        <f>Calculations!G370</f>
        <v>0</v>
      </c>
      <c r="J392" s="19">
        <f>Calculations!J370</f>
        <v>0</v>
      </c>
      <c r="K392" s="19">
        <f>Calculations!F370</f>
        <v>0</v>
      </c>
      <c r="L392" s="19">
        <f>Calculations!I370</f>
        <v>0</v>
      </c>
      <c r="M392" s="19">
        <f>Calculations!E370</f>
        <v>0</v>
      </c>
      <c r="N392" s="19">
        <f>Calculations!S370</f>
        <v>0</v>
      </c>
      <c r="O392" s="19">
        <f>Calculations!P370</f>
        <v>0</v>
      </c>
      <c r="P392" s="19">
        <f>Calculations!T370</f>
        <v>0</v>
      </c>
      <c r="Q392" s="19">
        <f>Calculations!Q370</f>
        <v>0</v>
      </c>
      <c r="R392" s="19">
        <f>Calculations!U370</f>
        <v>3.7148781838315749E-2</v>
      </c>
      <c r="S392" s="19">
        <f>Calculations!R370</f>
        <v>1.2900834630900001E-4</v>
      </c>
      <c r="T392" s="50" t="s">
        <v>62</v>
      </c>
      <c r="U392" s="49" t="s">
        <v>69</v>
      </c>
      <c r="V392" s="49" t="s">
        <v>60</v>
      </c>
    </row>
    <row r="393" spans="2:22" x14ac:dyDescent="0.2">
      <c r="B393" s="18">
        <f>Calculations!A371</f>
        <v>4699</v>
      </c>
      <c r="C393" s="18" t="str">
        <f>Calculations!B371</f>
        <v>SHLAA 2013</v>
      </c>
      <c r="D393" s="18" t="str">
        <f>Calculations!C371</f>
        <v>Housing</v>
      </c>
      <c r="E393" s="19">
        <f>Calculations!D371</f>
        <v>0.449146891471149</v>
      </c>
      <c r="F393" s="19">
        <f>Calculations!L371</f>
        <v>100</v>
      </c>
      <c r="G393" s="19">
        <f>Calculations!H371</f>
        <v>0.449146891471149</v>
      </c>
      <c r="H393" s="19">
        <f>Calculations!K371</f>
        <v>0</v>
      </c>
      <c r="I393" s="19">
        <f>Calculations!G371</f>
        <v>0</v>
      </c>
      <c r="J393" s="19">
        <f>Calculations!J371</f>
        <v>0</v>
      </c>
      <c r="K393" s="19">
        <f>Calculations!F371</f>
        <v>0</v>
      </c>
      <c r="L393" s="19">
        <f>Calculations!I371</f>
        <v>0</v>
      </c>
      <c r="M393" s="19">
        <f>Calculations!E371</f>
        <v>0</v>
      </c>
      <c r="N393" s="19">
        <f>Calculations!S371</f>
        <v>0</v>
      </c>
      <c r="O393" s="19">
        <f>Calculations!P371</f>
        <v>0</v>
      </c>
      <c r="P393" s="19">
        <f>Calculations!T371</f>
        <v>0</v>
      </c>
      <c r="Q393" s="19">
        <f>Calculations!Q371</f>
        <v>0</v>
      </c>
      <c r="R393" s="19">
        <f>Calculations!U371</f>
        <v>0</v>
      </c>
      <c r="S393" s="19">
        <f>Calculations!R371</f>
        <v>0</v>
      </c>
      <c r="T393" s="50" t="s">
        <v>62</v>
      </c>
      <c r="U393" s="51" t="s">
        <v>70</v>
      </c>
      <c r="V393" s="49" t="s">
        <v>64</v>
      </c>
    </row>
    <row r="394" spans="2:22" x14ac:dyDescent="0.2">
      <c r="B394" s="18">
        <f>Calculations!A372</f>
        <v>4700</v>
      </c>
      <c r="C394" s="18" t="str">
        <f>Calculations!B372</f>
        <v>SHLAA 2013</v>
      </c>
      <c r="D394" s="18" t="str">
        <f>Calculations!C372</f>
        <v>Housing</v>
      </c>
      <c r="E394" s="19">
        <f>Calculations!D372</f>
        <v>0.199022604005336</v>
      </c>
      <c r="F394" s="19">
        <f>Calculations!L372</f>
        <v>100</v>
      </c>
      <c r="G394" s="19">
        <f>Calculations!H372</f>
        <v>0.199022604005336</v>
      </c>
      <c r="H394" s="19">
        <f>Calculations!K372</f>
        <v>0</v>
      </c>
      <c r="I394" s="19">
        <f>Calculations!G372</f>
        <v>0</v>
      </c>
      <c r="J394" s="19">
        <f>Calculations!J372</f>
        <v>0</v>
      </c>
      <c r="K394" s="19">
        <f>Calculations!F372</f>
        <v>0</v>
      </c>
      <c r="L394" s="19">
        <f>Calculations!I372</f>
        <v>0</v>
      </c>
      <c r="M394" s="19">
        <f>Calculations!E372</f>
        <v>0</v>
      </c>
      <c r="N394" s="19">
        <f>Calculations!S372</f>
        <v>0</v>
      </c>
      <c r="O394" s="19">
        <f>Calculations!P372</f>
        <v>0</v>
      </c>
      <c r="P394" s="19">
        <f>Calculations!T372</f>
        <v>2.462031870595275E-2</v>
      </c>
      <c r="Q394" s="19">
        <f>Calculations!Q372</f>
        <v>4.8999999403000003E-5</v>
      </c>
      <c r="R394" s="19">
        <f>Calculations!U372</f>
        <v>4.8969411229116959</v>
      </c>
      <c r="S394" s="19">
        <f>Calculations!R372</f>
        <v>9.7460197394269987E-3</v>
      </c>
      <c r="T394" s="50" t="s">
        <v>62</v>
      </c>
      <c r="U394" s="49" t="s">
        <v>69</v>
      </c>
      <c r="V394" s="49" t="s">
        <v>60</v>
      </c>
    </row>
    <row r="395" spans="2:22" x14ac:dyDescent="0.2">
      <c r="B395" s="18">
        <f>Calculations!A373</f>
        <v>4701</v>
      </c>
      <c r="C395" s="18" t="str">
        <f>Calculations!B373</f>
        <v>SHLAA 2013</v>
      </c>
      <c r="D395" s="18" t="str">
        <f>Calculations!C373</f>
        <v>Housing</v>
      </c>
      <c r="E395" s="19">
        <f>Calculations!D373</f>
        <v>0.3865354966217</v>
      </c>
      <c r="F395" s="19">
        <f>Calculations!L373</f>
        <v>100</v>
      </c>
      <c r="G395" s="19">
        <f>Calculations!H373</f>
        <v>0.3865354966217</v>
      </c>
      <c r="H395" s="19">
        <f>Calculations!K373</f>
        <v>0</v>
      </c>
      <c r="I395" s="19">
        <f>Calculations!G373</f>
        <v>0</v>
      </c>
      <c r="J395" s="19">
        <f>Calculations!J373</f>
        <v>0</v>
      </c>
      <c r="K395" s="19">
        <f>Calculations!F373</f>
        <v>0</v>
      </c>
      <c r="L395" s="19">
        <f>Calculations!I373</f>
        <v>0</v>
      </c>
      <c r="M395" s="19">
        <f>Calculations!E373</f>
        <v>0</v>
      </c>
      <c r="N395" s="19">
        <f>Calculations!S373</f>
        <v>8.0915134942729985</v>
      </c>
      <c r="O395" s="19">
        <f>Calculations!P373</f>
        <v>3.1276571869300003E-2</v>
      </c>
      <c r="P395" s="19">
        <f>Calculations!T373</f>
        <v>3.2219605925322496</v>
      </c>
      <c r="Q395" s="19">
        <f>Calculations!Q373</f>
        <v>1.2454021377299999E-2</v>
      </c>
      <c r="R395" s="19">
        <f>Calculations!U373</f>
        <v>14.28548781048743</v>
      </c>
      <c r="S395" s="19">
        <f>Calculations!R373</f>
        <v>5.5218481253099999E-2</v>
      </c>
      <c r="T395" s="50" t="s">
        <v>62</v>
      </c>
      <c r="U395" s="49" t="s">
        <v>69</v>
      </c>
      <c r="V395" s="49" t="s">
        <v>60</v>
      </c>
    </row>
    <row r="396" spans="2:22" x14ac:dyDescent="0.2">
      <c r="B396" s="18">
        <f>Calculations!A374</f>
        <v>4702</v>
      </c>
      <c r="C396" s="18" t="str">
        <f>Calculations!B374</f>
        <v>SHLAA 2013</v>
      </c>
      <c r="D396" s="18" t="str">
        <f>Calculations!C374</f>
        <v>Housing</v>
      </c>
      <c r="E396" s="19">
        <f>Calculations!D374</f>
        <v>0.249975105665417</v>
      </c>
      <c r="F396" s="19">
        <f>Calculations!L374</f>
        <v>100</v>
      </c>
      <c r="G396" s="19">
        <f>Calculations!H374</f>
        <v>0.249975105665417</v>
      </c>
      <c r="H396" s="19">
        <f>Calculations!K374</f>
        <v>0</v>
      </c>
      <c r="I396" s="19">
        <f>Calculations!G374</f>
        <v>0</v>
      </c>
      <c r="J396" s="19">
        <f>Calculations!J374</f>
        <v>0</v>
      </c>
      <c r="K396" s="19">
        <f>Calculations!F374</f>
        <v>0</v>
      </c>
      <c r="L396" s="19">
        <f>Calculations!I374</f>
        <v>0</v>
      </c>
      <c r="M396" s="19">
        <f>Calculations!E374</f>
        <v>0</v>
      </c>
      <c r="N396" s="19">
        <f>Calculations!S374</f>
        <v>0</v>
      </c>
      <c r="O396" s="19">
        <f>Calculations!P374</f>
        <v>0</v>
      </c>
      <c r="P396" s="19">
        <f>Calculations!T374</f>
        <v>0</v>
      </c>
      <c r="Q396" s="19">
        <f>Calculations!Q374</f>
        <v>0</v>
      </c>
      <c r="R396" s="19">
        <f>Calculations!U374</f>
        <v>4.8733902790726424E-2</v>
      </c>
      <c r="S396" s="19">
        <f>Calculations!R374</f>
        <v>1.21822624996E-4</v>
      </c>
      <c r="T396" s="50" t="s">
        <v>62</v>
      </c>
      <c r="U396" s="49" t="s">
        <v>69</v>
      </c>
      <c r="V396" s="49" t="s">
        <v>60</v>
      </c>
    </row>
    <row r="397" spans="2:22" x14ac:dyDescent="0.2">
      <c r="B397" s="18">
        <f>Calculations!A375</f>
        <v>4703</v>
      </c>
      <c r="C397" s="18" t="str">
        <f>Calculations!B375</f>
        <v>SHLAA 2013</v>
      </c>
      <c r="D397" s="18" t="str">
        <f>Calculations!C375</f>
        <v>Housing</v>
      </c>
      <c r="E397" s="19">
        <f>Calculations!D375</f>
        <v>0.27217915882382598</v>
      </c>
      <c r="F397" s="19">
        <f>Calculations!L375</f>
        <v>100</v>
      </c>
      <c r="G397" s="19">
        <f>Calculations!H375</f>
        <v>0.27217915882382598</v>
      </c>
      <c r="H397" s="19">
        <f>Calculations!K375</f>
        <v>0</v>
      </c>
      <c r="I397" s="19">
        <f>Calculations!G375</f>
        <v>0</v>
      </c>
      <c r="J397" s="19">
        <f>Calculations!J375</f>
        <v>0</v>
      </c>
      <c r="K397" s="19">
        <f>Calculations!F375</f>
        <v>0</v>
      </c>
      <c r="L397" s="19">
        <f>Calculations!I375</f>
        <v>0</v>
      </c>
      <c r="M397" s="19">
        <f>Calculations!E375</f>
        <v>0</v>
      </c>
      <c r="N397" s="19">
        <f>Calculations!S375</f>
        <v>0</v>
      </c>
      <c r="O397" s="19">
        <f>Calculations!P375</f>
        <v>0</v>
      </c>
      <c r="P397" s="19">
        <f>Calculations!T375</f>
        <v>0</v>
      </c>
      <c r="Q397" s="19">
        <f>Calculations!Q375</f>
        <v>0</v>
      </c>
      <c r="R397" s="19">
        <f>Calculations!U375</f>
        <v>0</v>
      </c>
      <c r="S397" s="19">
        <f>Calculations!R375</f>
        <v>0</v>
      </c>
      <c r="T397" s="50" t="s">
        <v>62</v>
      </c>
      <c r="U397" s="51" t="s">
        <v>70</v>
      </c>
      <c r="V397" s="49" t="s">
        <v>64</v>
      </c>
    </row>
    <row r="398" spans="2:22" x14ac:dyDescent="0.2">
      <c r="B398" s="18">
        <f>Calculations!A376</f>
        <v>4705</v>
      </c>
      <c r="C398" s="18" t="str">
        <f>Calculations!B376</f>
        <v>ELR 2014</v>
      </c>
      <c r="D398" s="18" t="str">
        <f>Calculations!C376</f>
        <v>Employment</v>
      </c>
      <c r="E398" s="19">
        <f>Calculations!D376</f>
        <v>0.22629201810826799</v>
      </c>
      <c r="F398" s="19">
        <f>Calculations!L376</f>
        <v>100</v>
      </c>
      <c r="G398" s="19">
        <f>Calculations!H376</f>
        <v>0.22629201810826799</v>
      </c>
      <c r="H398" s="19">
        <f>Calculations!K376</f>
        <v>0</v>
      </c>
      <c r="I398" s="19">
        <f>Calculations!G376</f>
        <v>0</v>
      </c>
      <c r="J398" s="19">
        <f>Calculations!J376</f>
        <v>0</v>
      </c>
      <c r="K398" s="19">
        <f>Calculations!F376</f>
        <v>0</v>
      </c>
      <c r="L398" s="19">
        <f>Calculations!I376</f>
        <v>0</v>
      </c>
      <c r="M398" s="19">
        <f>Calculations!E376</f>
        <v>0</v>
      </c>
      <c r="N398" s="19">
        <f>Calculations!S376</f>
        <v>0</v>
      </c>
      <c r="O398" s="19">
        <f>Calculations!P376</f>
        <v>0</v>
      </c>
      <c r="P398" s="19">
        <f>Calculations!T376</f>
        <v>0</v>
      </c>
      <c r="Q398" s="19">
        <f>Calculations!Q376</f>
        <v>0</v>
      </c>
      <c r="R398" s="19">
        <f>Calculations!U376</f>
        <v>0</v>
      </c>
      <c r="S398" s="19">
        <f>Calculations!R376</f>
        <v>0</v>
      </c>
      <c r="T398" s="50" t="s">
        <v>63</v>
      </c>
      <c r="U398" s="51" t="s">
        <v>70</v>
      </c>
      <c r="V398" s="49" t="s">
        <v>64</v>
      </c>
    </row>
    <row r="399" spans="2:22" x14ac:dyDescent="0.2">
      <c r="B399" s="18">
        <f>Calculations!A377</f>
        <v>4706</v>
      </c>
      <c r="C399" s="18" t="str">
        <f>Calculations!B377</f>
        <v>CSUCP allocation</v>
      </c>
      <c r="D399" s="18" t="str">
        <f>Calculations!C377</f>
        <v>Housing</v>
      </c>
      <c r="E399" s="19">
        <f>Calculations!D377</f>
        <v>5.3110830005803003</v>
      </c>
      <c r="F399" s="19">
        <f>Calculations!L377</f>
        <v>100</v>
      </c>
      <c r="G399" s="19">
        <f>Calculations!H377</f>
        <v>5.3110830005803003</v>
      </c>
      <c r="H399" s="19">
        <f>Calculations!K377</f>
        <v>0</v>
      </c>
      <c r="I399" s="19">
        <f>Calculations!G377</f>
        <v>0</v>
      </c>
      <c r="J399" s="19">
        <f>Calculations!J377</f>
        <v>0</v>
      </c>
      <c r="K399" s="19">
        <f>Calculations!F377</f>
        <v>0</v>
      </c>
      <c r="L399" s="19">
        <f>Calculations!I377</f>
        <v>0</v>
      </c>
      <c r="M399" s="19">
        <f>Calculations!E377</f>
        <v>0</v>
      </c>
      <c r="N399" s="19">
        <f>Calculations!S377</f>
        <v>8.1349594408295403</v>
      </c>
      <c r="O399" s="19">
        <f>Calculations!P377</f>
        <v>0.43205444796600001</v>
      </c>
      <c r="P399" s="19">
        <f>Calculations!T377</f>
        <v>0.78677108957691588</v>
      </c>
      <c r="Q399" s="19">
        <f>Calculations!Q377</f>
        <v>4.1786065591999988E-2</v>
      </c>
      <c r="R399" s="19">
        <f>Calculations!U377</f>
        <v>2.235609476918865</v>
      </c>
      <c r="S399" s="19">
        <f>Calculations!R377</f>
        <v>0.118735074888</v>
      </c>
      <c r="T399" s="50" t="s">
        <v>62</v>
      </c>
      <c r="U399" s="49" t="s">
        <v>69</v>
      </c>
      <c r="V399" s="49" t="s">
        <v>60</v>
      </c>
    </row>
    <row r="400" spans="2:22" x14ac:dyDescent="0.2">
      <c r="B400" s="18">
        <f>Calculations!A378</f>
        <v>4707</v>
      </c>
      <c r="C400" s="18" t="str">
        <f>Calculations!B378</f>
        <v>CSUCP allocation</v>
      </c>
      <c r="D400" s="18" t="str">
        <f>Calculations!C378</f>
        <v>Housing</v>
      </c>
      <c r="E400" s="19">
        <f>Calculations!D378</f>
        <v>6.1205606370804801</v>
      </c>
      <c r="F400" s="19">
        <f>Calculations!L378</f>
        <v>100</v>
      </c>
      <c r="G400" s="19">
        <f>Calculations!H378</f>
        <v>6.1205606370804801</v>
      </c>
      <c r="H400" s="19">
        <f>Calculations!K378</f>
        <v>0</v>
      </c>
      <c r="I400" s="19">
        <f>Calculations!G378</f>
        <v>0</v>
      </c>
      <c r="J400" s="19">
        <f>Calculations!J378</f>
        <v>0</v>
      </c>
      <c r="K400" s="19">
        <f>Calculations!F378</f>
        <v>0</v>
      </c>
      <c r="L400" s="19">
        <f>Calculations!I378</f>
        <v>0</v>
      </c>
      <c r="M400" s="19">
        <f>Calculations!E378</f>
        <v>0</v>
      </c>
      <c r="N400" s="19">
        <f>Calculations!S378</f>
        <v>0</v>
      </c>
      <c r="O400" s="19">
        <f>Calculations!P378</f>
        <v>0</v>
      </c>
      <c r="P400" s="19">
        <f>Calculations!T378</f>
        <v>0</v>
      </c>
      <c r="Q400" s="19">
        <f>Calculations!Q378</f>
        <v>0</v>
      </c>
      <c r="R400" s="19">
        <f>Calculations!U378</f>
        <v>6.0186314652004677E-2</v>
      </c>
      <c r="S400" s="19">
        <f>Calculations!R378</f>
        <v>3.6837398834999998E-3</v>
      </c>
      <c r="T400" s="50" t="s">
        <v>62</v>
      </c>
      <c r="U400" s="49" t="s">
        <v>69</v>
      </c>
      <c r="V400" s="49" t="s">
        <v>60</v>
      </c>
    </row>
    <row r="401" spans="2:22" x14ac:dyDescent="0.2">
      <c r="B401" s="18">
        <f>Calculations!A379</f>
        <v>4709</v>
      </c>
      <c r="C401" s="18" t="str">
        <f>Calculations!B379</f>
        <v>ELR 2014, SHLAA 2013</v>
      </c>
      <c r="D401" s="18" t="str">
        <f>Calculations!C379</f>
        <v>Mixed Use</v>
      </c>
      <c r="E401" s="19">
        <f>Calculations!D379</f>
        <v>2.3125465518508399</v>
      </c>
      <c r="F401" s="19">
        <f>Calculations!L379</f>
        <v>100</v>
      </c>
      <c r="G401" s="19">
        <f>Calculations!H379</f>
        <v>2.3125465518508399</v>
      </c>
      <c r="H401" s="19">
        <f>Calculations!K379</f>
        <v>0</v>
      </c>
      <c r="I401" s="19">
        <f>Calculations!G379</f>
        <v>0</v>
      </c>
      <c r="J401" s="19">
        <f>Calculations!J379</f>
        <v>0</v>
      </c>
      <c r="K401" s="19">
        <f>Calculations!F379</f>
        <v>0</v>
      </c>
      <c r="L401" s="19">
        <f>Calculations!I379</f>
        <v>0</v>
      </c>
      <c r="M401" s="19">
        <f>Calculations!E379</f>
        <v>0</v>
      </c>
      <c r="N401" s="19">
        <f>Calculations!S379</f>
        <v>0</v>
      </c>
      <c r="O401" s="19">
        <f>Calculations!P379</f>
        <v>0</v>
      </c>
      <c r="P401" s="19">
        <f>Calculations!T379</f>
        <v>0</v>
      </c>
      <c r="Q401" s="19">
        <f>Calculations!Q379</f>
        <v>0</v>
      </c>
      <c r="R401" s="19">
        <f>Calculations!U379</f>
        <v>0.14925311156255705</v>
      </c>
      <c r="S401" s="19">
        <f>Calculations!R379</f>
        <v>3.4515476849700001E-3</v>
      </c>
      <c r="T401" s="50" t="s">
        <v>62</v>
      </c>
      <c r="U401" s="49" t="s">
        <v>69</v>
      </c>
      <c r="V401" s="49" t="s">
        <v>60</v>
      </c>
    </row>
    <row r="402" spans="2:22" x14ac:dyDescent="0.2">
      <c r="B402" s="18">
        <f>Calculations!A380</f>
        <v>4711</v>
      </c>
      <c r="C402" s="18" t="str">
        <f>Calculations!B380</f>
        <v>SHLAA 2013</v>
      </c>
      <c r="D402" s="18" t="str">
        <f>Calculations!C380</f>
        <v>Housing</v>
      </c>
      <c r="E402" s="19">
        <f>Calculations!D380</f>
        <v>0.68885781619726705</v>
      </c>
      <c r="F402" s="19">
        <f>Calculations!L380</f>
        <v>100</v>
      </c>
      <c r="G402" s="19">
        <f>Calculations!H380</f>
        <v>0.68885781619726705</v>
      </c>
      <c r="H402" s="19">
        <f>Calculations!K380</f>
        <v>0</v>
      </c>
      <c r="I402" s="19">
        <f>Calculations!G380</f>
        <v>0</v>
      </c>
      <c r="J402" s="19">
        <f>Calculations!J380</f>
        <v>0</v>
      </c>
      <c r="K402" s="19">
        <f>Calculations!F380</f>
        <v>0</v>
      </c>
      <c r="L402" s="19">
        <f>Calculations!I380</f>
        <v>0</v>
      </c>
      <c r="M402" s="19">
        <f>Calculations!E380</f>
        <v>0</v>
      </c>
      <c r="N402" s="19">
        <f>Calculations!S380</f>
        <v>0</v>
      </c>
      <c r="O402" s="19">
        <f>Calculations!P380</f>
        <v>0</v>
      </c>
      <c r="P402" s="19">
        <f>Calculations!T380</f>
        <v>1.6258797877518276</v>
      </c>
      <c r="Q402" s="19">
        <f>Calculations!Q380</f>
        <v>1.11999999999E-2</v>
      </c>
      <c r="R402" s="19">
        <f>Calculations!U380</f>
        <v>2.0844648796709069</v>
      </c>
      <c r="S402" s="19">
        <f>Calculations!R380</f>
        <v>1.43589992495E-2</v>
      </c>
      <c r="T402" s="50" t="s">
        <v>62</v>
      </c>
      <c r="U402" s="49" t="s">
        <v>69</v>
      </c>
      <c r="V402" s="49" t="s">
        <v>60</v>
      </c>
    </row>
    <row r="403" spans="2:22" x14ac:dyDescent="0.2">
      <c r="B403" s="18">
        <f>Calculations!A381</f>
        <v>4721</v>
      </c>
      <c r="C403" s="18" t="str">
        <f>Calculations!B381</f>
        <v>ELR 2014</v>
      </c>
      <c r="D403" s="18" t="str">
        <f>Calculations!C381</f>
        <v>Employment</v>
      </c>
      <c r="E403" s="19">
        <f>Calculations!D381</f>
        <v>1.76540387891407</v>
      </c>
      <c r="F403" s="19">
        <f>Calculations!L381</f>
        <v>95.992613919099497</v>
      </c>
      <c r="G403" s="19">
        <f>Calculations!H381</f>
        <v>1.6946573295987901</v>
      </c>
      <c r="H403" s="19">
        <f>Calculations!K381</f>
        <v>3.460765334722244</v>
      </c>
      <c r="I403" s="19">
        <f>Calculations!G381</f>
        <v>6.10964854593E-2</v>
      </c>
      <c r="J403" s="19">
        <f>Calculations!J381</f>
        <v>0.54662074617825807</v>
      </c>
      <c r="K403" s="19">
        <f>Calculations!F381</f>
        <v>9.6500638559800008E-3</v>
      </c>
      <c r="L403" s="19">
        <f>Calculations!I381</f>
        <v>0</v>
      </c>
      <c r="M403" s="19">
        <f>Calculations!E381</f>
        <v>0</v>
      </c>
      <c r="N403" s="19">
        <f>Calculations!S381</f>
        <v>0</v>
      </c>
      <c r="O403" s="19">
        <f>Calculations!P381</f>
        <v>0</v>
      </c>
      <c r="P403" s="19">
        <f>Calculations!T381</f>
        <v>2.2120620990150673E-3</v>
      </c>
      <c r="Q403" s="19">
        <f>Calculations!Q381</f>
        <v>3.9051830099999998E-5</v>
      </c>
      <c r="R403" s="19">
        <f>Calculations!U381</f>
        <v>0.77441755456601991</v>
      </c>
      <c r="S403" s="19">
        <f>Calculations!R381</f>
        <v>1.3671597547300001E-2</v>
      </c>
      <c r="T403" s="19" t="s">
        <v>79</v>
      </c>
      <c r="U403" s="19" t="s">
        <v>68</v>
      </c>
      <c r="V403" s="19" t="s">
        <v>66</v>
      </c>
    </row>
    <row r="404" spans="2:22" x14ac:dyDescent="0.2">
      <c r="B404" s="18">
        <f>Calculations!A382</f>
        <v>4723</v>
      </c>
      <c r="C404" s="18" t="str">
        <f>Calculations!B382</f>
        <v>SHLAA 2013</v>
      </c>
      <c r="D404" s="18" t="str">
        <f>Calculations!C382</f>
        <v>Housing</v>
      </c>
      <c r="E404" s="19">
        <f>Calculations!D382</f>
        <v>3.9714050002911998E-2</v>
      </c>
      <c r="F404" s="19">
        <f>Calculations!L382</f>
        <v>100</v>
      </c>
      <c r="G404" s="19">
        <f>Calculations!H382</f>
        <v>3.9714050002911998E-2</v>
      </c>
      <c r="H404" s="19">
        <f>Calculations!K382</f>
        <v>0</v>
      </c>
      <c r="I404" s="19">
        <f>Calculations!G382</f>
        <v>0</v>
      </c>
      <c r="J404" s="19">
        <f>Calculations!J382</f>
        <v>0</v>
      </c>
      <c r="K404" s="19">
        <f>Calculations!F382</f>
        <v>0</v>
      </c>
      <c r="L404" s="19">
        <f>Calculations!I382</f>
        <v>0</v>
      </c>
      <c r="M404" s="19">
        <f>Calculations!E382</f>
        <v>0</v>
      </c>
      <c r="N404" s="19">
        <f>Calculations!S382</f>
        <v>0</v>
      </c>
      <c r="O404" s="19">
        <f>Calculations!P382</f>
        <v>0</v>
      </c>
      <c r="P404" s="19">
        <f>Calculations!T382</f>
        <v>0</v>
      </c>
      <c r="Q404" s="19">
        <f>Calculations!Q382</f>
        <v>0</v>
      </c>
      <c r="R404" s="19">
        <f>Calculations!U382</f>
        <v>0</v>
      </c>
      <c r="S404" s="19">
        <f>Calculations!R382</f>
        <v>0</v>
      </c>
      <c r="T404" s="50" t="s">
        <v>62</v>
      </c>
      <c r="U404" s="51" t="s">
        <v>70</v>
      </c>
      <c r="V404" s="49" t="s">
        <v>64</v>
      </c>
    </row>
    <row r="405" spans="2:22" x14ac:dyDescent="0.2">
      <c r="B405" s="18">
        <f>Calculations!A383</f>
        <v>4725</v>
      </c>
      <c r="C405" s="18" t="str">
        <f>Calculations!B383</f>
        <v>SHLAA 2013</v>
      </c>
      <c r="D405" s="18" t="str">
        <f>Calculations!C383</f>
        <v>Housing</v>
      </c>
      <c r="E405" s="19">
        <f>Calculations!D383</f>
        <v>0.28352012330238302</v>
      </c>
      <c r="F405" s="19">
        <f>Calculations!L383</f>
        <v>100</v>
      </c>
      <c r="G405" s="19">
        <f>Calculations!H383</f>
        <v>0.28352012330238302</v>
      </c>
      <c r="H405" s="19">
        <f>Calculations!K383</f>
        <v>0</v>
      </c>
      <c r="I405" s="19">
        <f>Calculations!G383</f>
        <v>0</v>
      </c>
      <c r="J405" s="19">
        <f>Calculations!J383</f>
        <v>0</v>
      </c>
      <c r="K405" s="19">
        <f>Calculations!F383</f>
        <v>0</v>
      </c>
      <c r="L405" s="19">
        <f>Calculations!I383</f>
        <v>0</v>
      </c>
      <c r="M405" s="19">
        <f>Calculations!E383</f>
        <v>0</v>
      </c>
      <c r="N405" s="19">
        <f>Calculations!S383</f>
        <v>0</v>
      </c>
      <c r="O405" s="19">
        <f>Calculations!P383</f>
        <v>0</v>
      </c>
      <c r="P405" s="19">
        <f>Calculations!T383</f>
        <v>0</v>
      </c>
      <c r="Q405" s="19">
        <f>Calculations!Q383</f>
        <v>0</v>
      </c>
      <c r="R405" s="19">
        <f>Calculations!U383</f>
        <v>1.8483570680875032</v>
      </c>
      <c r="S405" s="19">
        <f>Calculations!R383</f>
        <v>5.2404642385100002E-3</v>
      </c>
      <c r="T405" s="50" t="s">
        <v>62</v>
      </c>
      <c r="U405" s="49" t="s">
        <v>69</v>
      </c>
      <c r="V405" s="49" t="s">
        <v>60</v>
      </c>
    </row>
    <row r="406" spans="2:22" x14ac:dyDescent="0.2">
      <c r="B406" s="18">
        <f>Calculations!A384</f>
        <v>4731</v>
      </c>
      <c r="C406" s="18" t="str">
        <f>Calculations!B384</f>
        <v>SHLAA 2013</v>
      </c>
      <c r="D406" s="18" t="str">
        <f>Calculations!C384</f>
        <v>Housing</v>
      </c>
      <c r="E406" s="19">
        <f>Calculations!D384</f>
        <v>9.3493773764379007E-2</v>
      </c>
      <c r="F406" s="19">
        <f>Calculations!L384</f>
        <v>100</v>
      </c>
      <c r="G406" s="19">
        <f>Calculations!H384</f>
        <v>9.3493773764379007E-2</v>
      </c>
      <c r="H406" s="19">
        <f>Calculations!K384</f>
        <v>0</v>
      </c>
      <c r="I406" s="19">
        <f>Calculations!G384</f>
        <v>0</v>
      </c>
      <c r="J406" s="19">
        <f>Calculations!J384</f>
        <v>0</v>
      </c>
      <c r="K406" s="19">
        <f>Calculations!F384</f>
        <v>0</v>
      </c>
      <c r="L406" s="19">
        <f>Calculations!I384</f>
        <v>0</v>
      </c>
      <c r="M406" s="19">
        <f>Calculations!E384</f>
        <v>0</v>
      </c>
      <c r="N406" s="19">
        <f>Calculations!S384</f>
        <v>0</v>
      </c>
      <c r="O406" s="19">
        <f>Calculations!P384</f>
        <v>0</v>
      </c>
      <c r="P406" s="19">
        <f>Calculations!T384</f>
        <v>0</v>
      </c>
      <c r="Q406" s="19">
        <f>Calculations!Q384</f>
        <v>0</v>
      </c>
      <c r="R406" s="19">
        <f>Calculations!U384</f>
        <v>0</v>
      </c>
      <c r="S406" s="19">
        <f>Calculations!R384</f>
        <v>0</v>
      </c>
      <c r="T406" s="50" t="s">
        <v>62</v>
      </c>
      <c r="U406" s="51" t="s">
        <v>70</v>
      </c>
      <c r="V406" s="49" t="s">
        <v>64</v>
      </c>
    </row>
    <row r="407" spans="2:22" x14ac:dyDescent="0.2">
      <c r="B407" s="18">
        <f>Calculations!A385</f>
        <v>4732</v>
      </c>
      <c r="C407" s="18" t="str">
        <f>Calculations!B385</f>
        <v>SHLAA 2013</v>
      </c>
      <c r="D407" s="18" t="str">
        <f>Calculations!C385</f>
        <v>Housing</v>
      </c>
      <c r="E407" s="19">
        <f>Calculations!D385</f>
        <v>4.8212189953813003E-2</v>
      </c>
      <c r="F407" s="19">
        <f>Calculations!L385</f>
        <v>100</v>
      </c>
      <c r="G407" s="19">
        <f>Calculations!H385</f>
        <v>4.8212189953813003E-2</v>
      </c>
      <c r="H407" s="19">
        <f>Calculations!K385</f>
        <v>0</v>
      </c>
      <c r="I407" s="19">
        <f>Calculations!G385</f>
        <v>0</v>
      </c>
      <c r="J407" s="19">
        <f>Calculations!J385</f>
        <v>0</v>
      </c>
      <c r="K407" s="19">
        <f>Calculations!F385</f>
        <v>0</v>
      </c>
      <c r="L407" s="19">
        <f>Calculations!I385</f>
        <v>0</v>
      </c>
      <c r="M407" s="19">
        <f>Calculations!E385</f>
        <v>0</v>
      </c>
      <c r="N407" s="19">
        <f>Calculations!S385</f>
        <v>0</v>
      </c>
      <c r="O407" s="19">
        <f>Calculations!P385</f>
        <v>0</v>
      </c>
      <c r="P407" s="19">
        <f>Calculations!T385</f>
        <v>0</v>
      </c>
      <c r="Q407" s="19">
        <f>Calculations!Q385</f>
        <v>0</v>
      </c>
      <c r="R407" s="19">
        <f>Calculations!U385</f>
        <v>4.8701849333112479</v>
      </c>
      <c r="S407" s="19">
        <f>Calculations!R385</f>
        <v>2.34802281115E-3</v>
      </c>
      <c r="T407" s="50" t="s">
        <v>62</v>
      </c>
      <c r="U407" s="49" t="s">
        <v>69</v>
      </c>
      <c r="V407" s="49" t="s">
        <v>60</v>
      </c>
    </row>
    <row r="408" spans="2:22" x14ac:dyDescent="0.2">
      <c r="B408" s="18">
        <f>Calculations!A386</f>
        <v>4733</v>
      </c>
      <c r="C408" s="18" t="str">
        <f>Calculations!B386</f>
        <v>PP</v>
      </c>
      <c r="D408" s="18" t="str">
        <f>Calculations!C386</f>
        <v>Housing</v>
      </c>
      <c r="E408" s="19">
        <f>Calculations!D386</f>
        <v>9.5732794926306E-2</v>
      </c>
      <c r="F408" s="19">
        <f>Calculations!L386</f>
        <v>100</v>
      </c>
      <c r="G408" s="19">
        <f>Calculations!H386</f>
        <v>9.5732794926306E-2</v>
      </c>
      <c r="H408" s="19">
        <f>Calculations!K386</f>
        <v>0</v>
      </c>
      <c r="I408" s="19">
        <f>Calculations!G386</f>
        <v>0</v>
      </c>
      <c r="J408" s="19">
        <f>Calculations!J386</f>
        <v>0</v>
      </c>
      <c r="K408" s="19">
        <f>Calculations!F386</f>
        <v>0</v>
      </c>
      <c r="L408" s="19">
        <f>Calculations!I386</f>
        <v>0</v>
      </c>
      <c r="M408" s="19">
        <f>Calculations!E386</f>
        <v>0</v>
      </c>
      <c r="N408" s="19">
        <f>Calculations!S386</f>
        <v>0</v>
      </c>
      <c r="O408" s="19">
        <f>Calculations!P386</f>
        <v>0</v>
      </c>
      <c r="P408" s="19">
        <f>Calculations!T386</f>
        <v>0</v>
      </c>
      <c r="Q408" s="19">
        <f>Calculations!Q386</f>
        <v>0</v>
      </c>
      <c r="R408" s="19">
        <f>Calculations!U386</f>
        <v>0</v>
      </c>
      <c r="S408" s="19">
        <f>Calculations!R386</f>
        <v>0</v>
      </c>
      <c r="T408" s="50" t="s">
        <v>62</v>
      </c>
      <c r="U408" s="51" t="s">
        <v>70</v>
      </c>
      <c r="V408" s="49" t="s">
        <v>64</v>
      </c>
    </row>
    <row r="409" spans="2:22" x14ac:dyDescent="0.2">
      <c r="B409" s="18">
        <f>Calculations!A387</f>
        <v>4739</v>
      </c>
      <c r="C409" s="18" t="str">
        <f>Calculations!B387</f>
        <v>ELR 2014</v>
      </c>
      <c r="D409" s="18" t="str">
        <f>Calculations!C387</f>
        <v>Employment</v>
      </c>
      <c r="E409" s="19">
        <f>Calculations!D387</f>
        <v>5.5501993273065001E-2</v>
      </c>
      <c r="F409" s="19">
        <f>Calculations!L387</f>
        <v>100</v>
      </c>
      <c r="G409" s="19">
        <f>Calculations!H387</f>
        <v>5.5501993273065001E-2</v>
      </c>
      <c r="H409" s="19">
        <f>Calculations!K387</f>
        <v>0</v>
      </c>
      <c r="I409" s="19">
        <f>Calculations!G387</f>
        <v>0</v>
      </c>
      <c r="J409" s="19">
        <f>Calculations!J387</f>
        <v>0</v>
      </c>
      <c r="K409" s="19">
        <f>Calculations!F387</f>
        <v>0</v>
      </c>
      <c r="L409" s="19">
        <f>Calculations!I387</f>
        <v>0</v>
      </c>
      <c r="M409" s="19">
        <f>Calculations!E387</f>
        <v>0</v>
      </c>
      <c r="N409" s="19">
        <f>Calculations!S387</f>
        <v>0</v>
      </c>
      <c r="O409" s="19">
        <f>Calculations!P387</f>
        <v>0</v>
      </c>
      <c r="P409" s="19">
        <f>Calculations!T387</f>
        <v>0</v>
      </c>
      <c r="Q409" s="19">
        <f>Calculations!Q387</f>
        <v>0</v>
      </c>
      <c r="R409" s="19">
        <f>Calculations!U387</f>
        <v>0</v>
      </c>
      <c r="S409" s="19">
        <f>Calculations!R387</f>
        <v>0</v>
      </c>
      <c r="T409" s="50" t="s">
        <v>63</v>
      </c>
      <c r="U409" s="51" t="s">
        <v>70</v>
      </c>
      <c r="V409" s="49" t="s">
        <v>64</v>
      </c>
    </row>
    <row r="410" spans="2:22" x14ac:dyDescent="0.2">
      <c r="B410" s="18">
        <f>Calculations!A388</f>
        <v>4746</v>
      </c>
      <c r="C410" s="18" t="str">
        <f>Calculations!B388</f>
        <v>SHLAA 2013</v>
      </c>
      <c r="D410" s="18" t="str">
        <f>Calculations!C388</f>
        <v>Housing</v>
      </c>
      <c r="E410" s="19">
        <f>Calculations!D388</f>
        <v>0.239212048682059</v>
      </c>
      <c r="F410" s="19">
        <f>Calculations!L388</f>
        <v>100</v>
      </c>
      <c r="G410" s="19">
        <f>Calculations!H388</f>
        <v>0.239212048682059</v>
      </c>
      <c r="H410" s="19">
        <f>Calculations!K388</f>
        <v>0</v>
      </c>
      <c r="I410" s="19">
        <f>Calculations!G388</f>
        <v>0</v>
      </c>
      <c r="J410" s="19">
        <f>Calculations!J388</f>
        <v>0</v>
      </c>
      <c r="K410" s="19">
        <f>Calculations!F388</f>
        <v>0</v>
      </c>
      <c r="L410" s="19">
        <f>Calculations!I388</f>
        <v>0</v>
      </c>
      <c r="M410" s="19">
        <f>Calculations!E388</f>
        <v>0</v>
      </c>
      <c r="N410" s="19">
        <f>Calculations!S388</f>
        <v>0</v>
      </c>
      <c r="O410" s="19">
        <f>Calculations!P388</f>
        <v>0</v>
      </c>
      <c r="P410" s="19">
        <f>Calculations!T388</f>
        <v>0</v>
      </c>
      <c r="Q410" s="19">
        <f>Calculations!Q388</f>
        <v>0</v>
      </c>
      <c r="R410" s="19">
        <f>Calculations!U388</f>
        <v>0</v>
      </c>
      <c r="S410" s="19">
        <f>Calculations!R388</f>
        <v>0</v>
      </c>
      <c r="T410" s="50" t="s">
        <v>62</v>
      </c>
      <c r="U410" s="51" t="s">
        <v>70</v>
      </c>
      <c r="V410" s="49" t="s">
        <v>64</v>
      </c>
    </row>
    <row r="411" spans="2:22" x14ac:dyDescent="0.2">
      <c r="B411" s="18">
        <f>Calculations!A389</f>
        <v>4747</v>
      </c>
      <c r="C411" s="18" t="str">
        <f>Calculations!B389</f>
        <v>SHLAA 2013</v>
      </c>
      <c r="D411" s="18" t="str">
        <f>Calculations!C389</f>
        <v>Housing</v>
      </c>
      <c r="E411" s="19">
        <f>Calculations!D389</f>
        <v>0.15560926050822199</v>
      </c>
      <c r="F411" s="19">
        <f>Calculations!L389</f>
        <v>100</v>
      </c>
      <c r="G411" s="19">
        <f>Calculations!H389</f>
        <v>0.15560926050822199</v>
      </c>
      <c r="H411" s="19">
        <f>Calculations!K389</f>
        <v>0</v>
      </c>
      <c r="I411" s="19">
        <f>Calculations!G389</f>
        <v>0</v>
      </c>
      <c r="J411" s="19">
        <f>Calculations!J389</f>
        <v>0</v>
      </c>
      <c r="K411" s="19">
        <f>Calculations!F389</f>
        <v>0</v>
      </c>
      <c r="L411" s="19">
        <f>Calculations!I389</f>
        <v>0</v>
      </c>
      <c r="M411" s="19">
        <f>Calculations!E389</f>
        <v>0</v>
      </c>
      <c r="N411" s="19">
        <f>Calculations!S389</f>
        <v>0</v>
      </c>
      <c r="O411" s="19">
        <f>Calculations!P389</f>
        <v>0</v>
      </c>
      <c r="P411" s="19">
        <f>Calculations!T389</f>
        <v>0</v>
      </c>
      <c r="Q411" s="19">
        <f>Calculations!Q389</f>
        <v>0</v>
      </c>
      <c r="R411" s="19">
        <f>Calculations!U389</f>
        <v>0</v>
      </c>
      <c r="S411" s="19">
        <f>Calculations!R389</f>
        <v>0</v>
      </c>
      <c r="T411" s="50" t="s">
        <v>62</v>
      </c>
      <c r="U411" s="51" t="s">
        <v>70</v>
      </c>
      <c r="V411" s="49" t="s">
        <v>64</v>
      </c>
    </row>
    <row r="412" spans="2:22" x14ac:dyDescent="0.2">
      <c r="B412" s="18">
        <f>Calculations!A390</f>
        <v>4750</v>
      </c>
      <c r="C412" s="18" t="str">
        <f>Calculations!B390</f>
        <v>SHLAA 2013</v>
      </c>
      <c r="D412" s="18" t="str">
        <f>Calculations!C390</f>
        <v>Housing</v>
      </c>
      <c r="E412" s="19">
        <f>Calculations!D390</f>
        <v>0.162378844792189</v>
      </c>
      <c r="F412" s="19">
        <f>Calculations!L390</f>
        <v>100</v>
      </c>
      <c r="G412" s="19">
        <f>Calculations!H390</f>
        <v>0.162378844792189</v>
      </c>
      <c r="H412" s="19">
        <f>Calculations!K390</f>
        <v>0</v>
      </c>
      <c r="I412" s="19">
        <f>Calculations!G390</f>
        <v>0</v>
      </c>
      <c r="J412" s="19">
        <f>Calculations!J390</f>
        <v>0</v>
      </c>
      <c r="K412" s="19">
        <f>Calculations!F390</f>
        <v>0</v>
      </c>
      <c r="L412" s="19">
        <f>Calculations!I390</f>
        <v>0</v>
      </c>
      <c r="M412" s="19">
        <f>Calculations!E390</f>
        <v>0</v>
      </c>
      <c r="N412" s="19">
        <f>Calculations!S390</f>
        <v>9.3199838643808253</v>
      </c>
      <c r="O412" s="19">
        <f>Calculations!P390</f>
        <v>1.51336821338E-2</v>
      </c>
      <c r="P412" s="19">
        <f>Calculations!T390</f>
        <v>20.949836831045364</v>
      </c>
      <c r="Q412" s="19">
        <f>Calculations!Q390</f>
        <v>3.4018103032099997E-2</v>
      </c>
      <c r="R412" s="19">
        <f>Calculations!U390</f>
        <v>34.774537631035194</v>
      </c>
      <c r="S412" s="19">
        <f>Calculations!R390</f>
        <v>5.6466492487099999E-2</v>
      </c>
      <c r="T412" s="50" t="s">
        <v>62</v>
      </c>
      <c r="U412" s="49" t="s">
        <v>69</v>
      </c>
      <c r="V412" s="49" t="s">
        <v>60</v>
      </c>
    </row>
    <row r="413" spans="2:22" x14ac:dyDescent="0.2">
      <c r="B413" s="18">
        <f>Calculations!A391</f>
        <v>4754</v>
      </c>
      <c r="C413" s="18" t="str">
        <f>Calculations!B391</f>
        <v>SHLAA 2013</v>
      </c>
      <c r="D413" s="18" t="str">
        <f>Calculations!C391</f>
        <v>Housing</v>
      </c>
      <c r="E413" s="19">
        <f>Calculations!D391</f>
        <v>0.12501016999819201</v>
      </c>
      <c r="F413" s="19">
        <f>Calculations!L391</f>
        <v>100</v>
      </c>
      <c r="G413" s="19">
        <f>Calculations!H391</f>
        <v>0.12501016999819201</v>
      </c>
      <c r="H413" s="19">
        <f>Calculations!K391</f>
        <v>0</v>
      </c>
      <c r="I413" s="19">
        <f>Calculations!G391</f>
        <v>0</v>
      </c>
      <c r="J413" s="19">
        <f>Calculations!J391</f>
        <v>0</v>
      </c>
      <c r="K413" s="19">
        <f>Calculations!F391</f>
        <v>0</v>
      </c>
      <c r="L413" s="19">
        <f>Calculations!I391</f>
        <v>0</v>
      </c>
      <c r="M413" s="19">
        <f>Calculations!E391</f>
        <v>0</v>
      </c>
      <c r="N413" s="19">
        <f>Calculations!S391</f>
        <v>0</v>
      </c>
      <c r="O413" s="19">
        <f>Calculations!P391</f>
        <v>0</v>
      </c>
      <c r="P413" s="19">
        <f>Calculations!T391</f>
        <v>0</v>
      </c>
      <c r="Q413" s="19">
        <f>Calculations!Q391</f>
        <v>0</v>
      </c>
      <c r="R413" s="19">
        <f>Calculations!U391</f>
        <v>0</v>
      </c>
      <c r="S413" s="19">
        <f>Calculations!R391</f>
        <v>0</v>
      </c>
      <c r="T413" s="50" t="s">
        <v>62</v>
      </c>
      <c r="U413" s="51" t="s">
        <v>70</v>
      </c>
      <c r="V413" s="49" t="s">
        <v>64</v>
      </c>
    </row>
    <row r="414" spans="2:22" x14ac:dyDescent="0.2">
      <c r="B414" s="18">
        <f>Calculations!A392</f>
        <v>4757</v>
      </c>
      <c r="C414" s="18" t="str">
        <f>Calculations!B392</f>
        <v>SHLAA 2013</v>
      </c>
      <c r="D414" s="18" t="str">
        <f>Calculations!C392</f>
        <v>Housing</v>
      </c>
      <c r="E414" s="19">
        <f>Calculations!D392</f>
        <v>2.0554029080944298</v>
      </c>
      <c r="F414" s="19">
        <f>Calculations!L392</f>
        <v>100</v>
      </c>
      <c r="G414" s="19">
        <f>Calculations!H392</f>
        <v>2.0554029080944298</v>
      </c>
      <c r="H414" s="19">
        <f>Calculations!K392</f>
        <v>0</v>
      </c>
      <c r="I414" s="19">
        <f>Calculations!G392</f>
        <v>0</v>
      </c>
      <c r="J414" s="19">
        <f>Calculations!J392</f>
        <v>0</v>
      </c>
      <c r="K414" s="19">
        <f>Calculations!F392</f>
        <v>0</v>
      </c>
      <c r="L414" s="19">
        <f>Calculations!I392</f>
        <v>0</v>
      </c>
      <c r="M414" s="19">
        <f>Calculations!E392</f>
        <v>0</v>
      </c>
      <c r="N414" s="19">
        <f>Calculations!S392</f>
        <v>1.9273922828749818E-2</v>
      </c>
      <c r="O414" s="19">
        <f>Calculations!P392</f>
        <v>3.9615677032599998E-4</v>
      </c>
      <c r="P414" s="19">
        <f>Calculations!T392</f>
        <v>0.35415036716049919</v>
      </c>
      <c r="Q414" s="19">
        <f>Calculations!Q392</f>
        <v>7.2792169456440004E-3</v>
      </c>
      <c r="R414" s="19">
        <f>Calculations!U392</f>
        <v>6.3798241423430726</v>
      </c>
      <c r="S414" s="19">
        <f>Calculations!R392</f>
        <v>0.13113109095303002</v>
      </c>
      <c r="T414" s="50" t="s">
        <v>62</v>
      </c>
      <c r="U414" s="49" t="s">
        <v>69</v>
      </c>
      <c r="V414" s="49" t="s">
        <v>60</v>
      </c>
    </row>
    <row r="415" spans="2:22" x14ac:dyDescent="0.2">
      <c r="B415" s="18">
        <f>Calculations!A393</f>
        <v>4758</v>
      </c>
      <c r="C415" s="18" t="str">
        <f>Calculations!B393</f>
        <v>ELR 2014, SHLAA 2013</v>
      </c>
      <c r="D415" s="18" t="str">
        <f>Calculations!C393</f>
        <v>Housing</v>
      </c>
      <c r="E415" s="19">
        <f>Calculations!D393</f>
        <v>0.69630069646878101</v>
      </c>
      <c r="F415" s="19">
        <f>Calculations!L393</f>
        <v>53.585992868457517</v>
      </c>
      <c r="G415" s="19">
        <f>Calculations!H393</f>
        <v>0.37311964155278099</v>
      </c>
      <c r="H415" s="19">
        <f>Calculations!K393</f>
        <v>46.414007131542483</v>
      </c>
      <c r="I415" s="19">
        <f>Calculations!G393</f>
        <v>0.32318105491600002</v>
      </c>
      <c r="J415" s="19">
        <f>Calculations!J393</f>
        <v>0</v>
      </c>
      <c r="K415" s="19">
        <f>Calculations!F393</f>
        <v>0</v>
      </c>
      <c r="L415" s="19">
        <f>Calculations!I393</f>
        <v>0</v>
      </c>
      <c r="M415" s="19">
        <f>Calculations!E393</f>
        <v>0</v>
      </c>
      <c r="N415" s="19">
        <f>Calculations!S393</f>
        <v>0</v>
      </c>
      <c r="O415" s="19">
        <f>Calculations!P393</f>
        <v>0</v>
      </c>
      <c r="P415" s="19">
        <f>Calculations!T393</f>
        <v>0</v>
      </c>
      <c r="Q415" s="19">
        <f>Calculations!Q393</f>
        <v>0</v>
      </c>
      <c r="R415" s="19">
        <f>Calculations!U393</f>
        <v>2.4165109052931144</v>
      </c>
      <c r="S415" s="19">
        <f>Calculations!R393</f>
        <v>1.6826182263800001E-2</v>
      </c>
      <c r="T415" s="50" t="s">
        <v>62</v>
      </c>
      <c r="U415" s="49" t="s">
        <v>69</v>
      </c>
      <c r="V415" s="49" t="s">
        <v>60</v>
      </c>
    </row>
    <row r="416" spans="2:22" x14ac:dyDescent="0.2">
      <c r="B416" s="18">
        <f>Calculations!A394</f>
        <v>4759</v>
      </c>
      <c r="C416" s="18" t="str">
        <f>Calculations!B394</f>
        <v>SHLAA 2013</v>
      </c>
      <c r="D416" s="18" t="str">
        <f>Calculations!C394</f>
        <v>Housing</v>
      </c>
      <c r="E416" s="19">
        <f>Calculations!D394</f>
        <v>0.10200039711782299</v>
      </c>
      <c r="F416" s="19">
        <f>Calculations!L394</f>
        <v>50.014309839984875</v>
      </c>
      <c r="G416" s="19">
        <f>Calculations!H394</f>
        <v>5.1014794652522996E-2</v>
      </c>
      <c r="H416" s="19">
        <f>Calculations!K394</f>
        <v>49.985690160015125</v>
      </c>
      <c r="I416" s="19">
        <f>Calculations!G394</f>
        <v>5.0985602465299998E-2</v>
      </c>
      <c r="J416" s="19">
        <f>Calculations!J394</f>
        <v>0</v>
      </c>
      <c r="K416" s="19">
        <f>Calculations!F394</f>
        <v>0</v>
      </c>
      <c r="L416" s="19">
        <f>Calculations!I394</f>
        <v>0</v>
      </c>
      <c r="M416" s="19">
        <f>Calculations!E394</f>
        <v>0</v>
      </c>
      <c r="N416" s="19">
        <f>Calculations!S394</f>
        <v>0</v>
      </c>
      <c r="O416" s="19">
        <f>Calculations!P394</f>
        <v>0</v>
      </c>
      <c r="P416" s="19">
        <f>Calculations!T394</f>
        <v>0</v>
      </c>
      <c r="Q416" s="19">
        <f>Calculations!Q394</f>
        <v>0</v>
      </c>
      <c r="R416" s="19">
        <f>Calculations!U394</f>
        <v>0.31136724341586414</v>
      </c>
      <c r="S416" s="19">
        <f>Calculations!R394</f>
        <v>3.1759582477899998E-4</v>
      </c>
      <c r="T416" s="50" t="s">
        <v>62</v>
      </c>
      <c r="U416" s="49" t="s">
        <v>69</v>
      </c>
      <c r="V416" s="49" t="s">
        <v>60</v>
      </c>
    </row>
    <row r="417" spans="2:22" x14ac:dyDescent="0.2">
      <c r="B417" s="18">
        <f>Calculations!A395</f>
        <v>4760</v>
      </c>
      <c r="C417" s="18" t="str">
        <f>Calculations!B395</f>
        <v>ELR 2014</v>
      </c>
      <c r="D417" s="18" t="str">
        <f>Calculations!C395</f>
        <v>Employment</v>
      </c>
      <c r="E417" s="19">
        <f>Calculations!D395</f>
        <v>0.104350504993721</v>
      </c>
      <c r="F417" s="19">
        <f>Calculations!L395</f>
        <v>100</v>
      </c>
      <c r="G417" s="19">
        <f>Calculations!H395</f>
        <v>0.104350504993721</v>
      </c>
      <c r="H417" s="19">
        <f>Calculations!K395</f>
        <v>0</v>
      </c>
      <c r="I417" s="19">
        <f>Calculations!G395</f>
        <v>0</v>
      </c>
      <c r="J417" s="19">
        <f>Calculations!J395</f>
        <v>0</v>
      </c>
      <c r="K417" s="19">
        <f>Calculations!F395</f>
        <v>0</v>
      </c>
      <c r="L417" s="19">
        <f>Calculations!I395</f>
        <v>0</v>
      </c>
      <c r="M417" s="19">
        <f>Calculations!E395</f>
        <v>0</v>
      </c>
      <c r="N417" s="19">
        <f>Calculations!S395</f>
        <v>0</v>
      </c>
      <c r="O417" s="19">
        <f>Calculations!P395</f>
        <v>0</v>
      </c>
      <c r="P417" s="19">
        <f>Calculations!T395</f>
        <v>0</v>
      </c>
      <c r="Q417" s="19">
        <f>Calculations!Q395</f>
        <v>0</v>
      </c>
      <c r="R417" s="19">
        <f>Calculations!U395</f>
        <v>0</v>
      </c>
      <c r="S417" s="19">
        <f>Calculations!R395</f>
        <v>0</v>
      </c>
      <c r="T417" s="50" t="s">
        <v>63</v>
      </c>
      <c r="U417" s="51" t="s">
        <v>70</v>
      </c>
      <c r="V417" s="49" t="s">
        <v>64</v>
      </c>
    </row>
    <row r="418" spans="2:22" x14ac:dyDescent="0.2">
      <c r="B418" s="18">
        <f>Calculations!A396</f>
        <v>4765</v>
      </c>
      <c r="C418" s="18" t="str">
        <f>Calculations!B396</f>
        <v>SHLAA 2013</v>
      </c>
      <c r="D418" s="18" t="str">
        <f>Calculations!C396</f>
        <v>Housing</v>
      </c>
      <c r="E418" s="19">
        <f>Calculations!D396</f>
        <v>6.1699259997158001E-2</v>
      </c>
      <c r="F418" s="19">
        <f>Calculations!L396</f>
        <v>100</v>
      </c>
      <c r="G418" s="19">
        <f>Calculations!H396</f>
        <v>6.1699259997158001E-2</v>
      </c>
      <c r="H418" s="19">
        <f>Calculations!K396</f>
        <v>0</v>
      </c>
      <c r="I418" s="19">
        <f>Calculations!G396</f>
        <v>0</v>
      </c>
      <c r="J418" s="19">
        <f>Calculations!J396</f>
        <v>0</v>
      </c>
      <c r="K418" s="19">
        <f>Calculations!F396</f>
        <v>0</v>
      </c>
      <c r="L418" s="19">
        <f>Calculations!I396</f>
        <v>0</v>
      </c>
      <c r="M418" s="19">
        <f>Calculations!E396</f>
        <v>0</v>
      </c>
      <c r="N418" s="19">
        <f>Calculations!S396</f>
        <v>0</v>
      </c>
      <c r="O418" s="19">
        <f>Calculations!P396</f>
        <v>0</v>
      </c>
      <c r="P418" s="19">
        <f>Calculations!T396</f>
        <v>0</v>
      </c>
      <c r="Q418" s="19">
        <f>Calculations!Q396</f>
        <v>0</v>
      </c>
      <c r="R418" s="19">
        <f>Calculations!U396</f>
        <v>0</v>
      </c>
      <c r="S418" s="19">
        <f>Calculations!R396</f>
        <v>0</v>
      </c>
      <c r="T418" s="50" t="s">
        <v>62</v>
      </c>
      <c r="U418" s="51" t="s">
        <v>70</v>
      </c>
      <c r="V418" s="49" t="s">
        <v>64</v>
      </c>
    </row>
    <row r="419" spans="2:22" x14ac:dyDescent="0.2">
      <c r="B419" s="18">
        <f>Calculations!A397</f>
        <v>4776</v>
      </c>
      <c r="C419" s="18" t="str">
        <f>Calculations!B397</f>
        <v>SHLAA 2013</v>
      </c>
      <c r="D419" s="18" t="str">
        <f>Calculations!C397</f>
        <v>Housing</v>
      </c>
      <c r="E419" s="19">
        <f>Calculations!D397</f>
        <v>4.2721850005630002E-2</v>
      </c>
      <c r="F419" s="19">
        <f>Calculations!L397</f>
        <v>100</v>
      </c>
      <c r="G419" s="19">
        <f>Calculations!H397</f>
        <v>4.2721850005630002E-2</v>
      </c>
      <c r="H419" s="19">
        <f>Calculations!K397</f>
        <v>0</v>
      </c>
      <c r="I419" s="19">
        <f>Calculations!G397</f>
        <v>0</v>
      </c>
      <c r="J419" s="19">
        <f>Calculations!J397</f>
        <v>0</v>
      </c>
      <c r="K419" s="19">
        <f>Calculations!F397</f>
        <v>0</v>
      </c>
      <c r="L419" s="19">
        <f>Calculations!I397</f>
        <v>0</v>
      </c>
      <c r="M419" s="19">
        <f>Calculations!E397</f>
        <v>0</v>
      </c>
      <c r="N419" s="19">
        <f>Calculations!S397</f>
        <v>0</v>
      </c>
      <c r="O419" s="19">
        <f>Calculations!P397</f>
        <v>0</v>
      </c>
      <c r="P419" s="19">
        <f>Calculations!T397</f>
        <v>0</v>
      </c>
      <c r="Q419" s="19">
        <f>Calculations!Q397</f>
        <v>0</v>
      </c>
      <c r="R419" s="19">
        <f>Calculations!U397</f>
        <v>0</v>
      </c>
      <c r="S419" s="19">
        <f>Calculations!R397</f>
        <v>0</v>
      </c>
      <c r="T419" s="50" t="s">
        <v>62</v>
      </c>
      <c r="U419" s="51" t="s">
        <v>70</v>
      </c>
      <c r="V419" s="49" t="s">
        <v>64</v>
      </c>
    </row>
    <row r="420" spans="2:22" x14ac:dyDescent="0.2">
      <c r="B420" s="18">
        <f>Calculations!A398</f>
        <v>4794</v>
      </c>
      <c r="C420" s="18" t="str">
        <f>Calculations!B398</f>
        <v>SHLAA 2013</v>
      </c>
      <c r="D420" s="18" t="str">
        <f>Calculations!C398</f>
        <v>Housing</v>
      </c>
      <c r="E420" s="19">
        <f>Calculations!D398</f>
        <v>0.11055386000152299</v>
      </c>
      <c r="F420" s="19">
        <f>Calculations!L398</f>
        <v>100</v>
      </c>
      <c r="G420" s="19">
        <f>Calculations!H398</f>
        <v>0.11055386000152299</v>
      </c>
      <c r="H420" s="19">
        <f>Calculations!K398</f>
        <v>0</v>
      </c>
      <c r="I420" s="19">
        <f>Calculations!G398</f>
        <v>0</v>
      </c>
      <c r="J420" s="19">
        <f>Calculations!J398</f>
        <v>0</v>
      </c>
      <c r="K420" s="19">
        <f>Calculations!F398</f>
        <v>0</v>
      </c>
      <c r="L420" s="19">
        <f>Calculations!I398</f>
        <v>0</v>
      </c>
      <c r="M420" s="19">
        <f>Calculations!E398</f>
        <v>0</v>
      </c>
      <c r="N420" s="19">
        <f>Calculations!S398</f>
        <v>0</v>
      </c>
      <c r="O420" s="19">
        <f>Calculations!P398</f>
        <v>0</v>
      </c>
      <c r="P420" s="19">
        <f>Calculations!T398</f>
        <v>0</v>
      </c>
      <c r="Q420" s="19">
        <f>Calculations!Q398</f>
        <v>0</v>
      </c>
      <c r="R420" s="19">
        <f>Calculations!U398</f>
        <v>0.95294555517598989</v>
      </c>
      <c r="S420" s="19">
        <f>Calculations!R398</f>
        <v>1.05351809496E-3</v>
      </c>
      <c r="T420" s="50" t="s">
        <v>62</v>
      </c>
      <c r="U420" s="49" t="s">
        <v>69</v>
      </c>
      <c r="V420" s="49" t="s">
        <v>60</v>
      </c>
    </row>
    <row r="421" spans="2:22" x14ac:dyDescent="0.2">
      <c r="B421" s="18">
        <f>Calculations!A399</f>
        <v>4815</v>
      </c>
      <c r="C421" s="18" t="str">
        <f>Calculations!B399</f>
        <v>CSUCP allocation</v>
      </c>
      <c r="D421" s="18" t="str">
        <f>Calculations!C399</f>
        <v>Housing</v>
      </c>
      <c r="E421" s="19">
        <f>Calculations!D399</f>
        <v>2.5788203649714001</v>
      </c>
      <c r="F421" s="19">
        <f>Calculations!L399</f>
        <v>100</v>
      </c>
      <c r="G421" s="19">
        <f>Calculations!H399</f>
        <v>2.5788203649714001</v>
      </c>
      <c r="H421" s="19">
        <f>Calculations!K399</f>
        <v>0</v>
      </c>
      <c r="I421" s="19">
        <f>Calculations!G399</f>
        <v>0</v>
      </c>
      <c r="J421" s="19">
        <f>Calculations!J399</f>
        <v>0</v>
      </c>
      <c r="K421" s="19">
        <f>Calculations!F399</f>
        <v>0</v>
      </c>
      <c r="L421" s="19">
        <f>Calculations!I399</f>
        <v>0</v>
      </c>
      <c r="M421" s="19">
        <f>Calculations!E399</f>
        <v>0</v>
      </c>
      <c r="N421" s="19">
        <f>Calculations!S399</f>
        <v>0</v>
      </c>
      <c r="O421" s="19">
        <f>Calculations!P399</f>
        <v>0</v>
      </c>
      <c r="P421" s="19">
        <f>Calculations!T399</f>
        <v>0</v>
      </c>
      <c r="Q421" s="19">
        <f>Calculations!Q399</f>
        <v>0</v>
      </c>
      <c r="R421" s="19">
        <f>Calculations!U399</f>
        <v>1.569591102443807</v>
      </c>
      <c r="S421" s="19">
        <f>Calculations!R399</f>
        <v>4.0476934996600003E-2</v>
      </c>
      <c r="T421" s="50" t="s">
        <v>62</v>
      </c>
      <c r="U421" s="49" t="s">
        <v>69</v>
      </c>
      <c r="V421" s="49" t="s">
        <v>60</v>
      </c>
    </row>
    <row r="422" spans="2:22" x14ac:dyDescent="0.2">
      <c r="B422" s="18">
        <f>Calculations!A400</f>
        <v>4819</v>
      </c>
      <c r="C422" s="18" t="str">
        <f>Calculations!B400</f>
        <v>CSUCP allocation</v>
      </c>
      <c r="D422" s="18" t="str">
        <f>Calculations!C400</f>
        <v>Housing</v>
      </c>
      <c r="E422" s="19">
        <f>Calculations!D400</f>
        <v>5.5068155727874402</v>
      </c>
      <c r="F422" s="19">
        <f>Calculations!L400</f>
        <v>100</v>
      </c>
      <c r="G422" s="19">
        <f>Calculations!H400</f>
        <v>5.5068155727874402</v>
      </c>
      <c r="H422" s="19">
        <f>Calculations!K400</f>
        <v>0</v>
      </c>
      <c r="I422" s="19">
        <f>Calculations!G400</f>
        <v>0</v>
      </c>
      <c r="J422" s="19">
        <f>Calculations!J400</f>
        <v>0</v>
      </c>
      <c r="K422" s="19">
        <f>Calculations!F400</f>
        <v>0</v>
      </c>
      <c r="L422" s="19">
        <f>Calculations!I400</f>
        <v>0</v>
      </c>
      <c r="M422" s="19">
        <f>Calculations!E400</f>
        <v>0</v>
      </c>
      <c r="N422" s="19">
        <f>Calculations!S400</f>
        <v>0.78703215438286322</v>
      </c>
      <c r="O422" s="19">
        <f>Calculations!P400</f>
        <v>4.3340409240400002E-2</v>
      </c>
      <c r="P422" s="19">
        <f>Calculations!T400</f>
        <v>0.26473721529629157</v>
      </c>
      <c r="Q422" s="19">
        <f>Calculations!Q400</f>
        <v>1.4578590198899996E-2</v>
      </c>
      <c r="R422" s="19">
        <f>Calculations!U400</f>
        <v>3.7547216524638287</v>
      </c>
      <c r="S422" s="19">
        <f>Calculations!R400</f>
        <v>0.2067655966727</v>
      </c>
      <c r="T422" s="50" t="s">
        <v>62</v>
      </c>
      <c r="U422" s="49" t="s">
        <v>69</v>
      </c>
      <c r="V422" s="49" t="s">
        <v>60</v>
      </c>
    </row>
    <row r="423" spans="2:22" x14ac:dyDescent="0.2">
      <c r="B423" s="18">
        <f>Calculations!A401</f>
        <v>4820</v>
      </c>
      <c r="C423" s="18" t="str">
        <f>Calculations!B401</f>
        <v>CSUCP allocation</v>
      </c>
      <c r="D423" s="18" t="str">
        <f>Calculations!C401</f>
        <v>Housing</v>
      </c>
      <c r="E423" s="19">
        <f>Calculations!D401</f>
        <v>3.7011290750258898</v>
      </c>
      <c r="F423" s="19">
        <f>Calculations!L401</f>
        <v>100</v>
      </c>
      <c r="G423" s="19">
        <f>Calculations!H401</f>
        <v>3.7011290750258898</v>
      </c>
      <c r="H423" s="19">
        <f>Calculations!K401</f>
        <v>0</v>
      </c>
      <c r="I423" s="19">
        <f>Calculations!G401</f>
        <v>0</v>
      </c>
      <c r="J423" s="19">
        <f>Calculations!J401</f>
        <v>0</v>
      </c>
      <c r="K423" s="19">
        <f>Calculations!F401</f>
        <v>0</v>
      </c>
      <c r="L423" s="19">
        <f>Calculations!I401</f>
        <v>0</v>
      </c>
      <c r="M423" s="19">
        <f>Calculations!E401</f>
        <v>0</v>
      </c>
      <c r="N423" s="19">
        <f>Calculations!S401</f>
        <v>7.8539806039314266</v>
      </c>
      <c r="O423" s="19">
        <f>Calculations!P401</f>
        <v>0.29068595967900002</v>
      </c>
      <c r="P423" s="19">
        <f>Calculations!T401</f>
        <v>3.4095938385536373</v>
      </c>
      <c r="Q423" s="19">
        <f>Calculations!Q401</f>
        <v>0.12619346889899996</v>
      </c>
      <c r="R423" s="19">
        <f>Calculations!U401</f>
        <v>2.0709799613909392</v>
      </c>
      <c r="S423" s="19">
        <f>Calculations!R401</f>
        <v>7.6649641488999998E-2</v>
      </c>
      <c r="T423" s="50" t="s">
        <v>62</v>
      </c>
      <c r="U423" s="49" t="s">
        <v>69</v>
      </c>
      <c r="V423" s="49" t="s">
        <v>60</v>
      </c>
    </row>
    <row r="424" spans="2:22" x14ac:dyDescent="0.2">
      <c r="B424" s="18">
        <f>Calculations!A402</f>
        <v>4828</v>
      </c>
      <c r="C424" s="18" t="str">
        <f>Calculations!B402</f>
        <v>CSUCP allocation</v>
      </c>
      <c r="D424" s="18" t="str">
        <f>Calculations!C402</f>
        <v>Housing</v>
      </c>
      <c r="E424" s="19">
        <f>Calculations!D402</f>
        <v>15.1597643865784</v>
      </c>
      <c r="F424" s="19">
        <f>Calculations!L402</f>
        <v>100</v>
      </c>
      <c r="G424" s="19">
        <f>Calculations!H402</f>
        <v>15.1597643865784</v>
      </c>
      <c r="H424" s="19">
        <f>Calculations!K402</f>
        <v>0</v>
      </c>
      <c r="I424" s="19">
        <f>Calculations!G402</f>
        <v>0</v>
      </c>
      <c r="J424" s="19">
        <f>Calculations!J402</f>
        <v>0</v>
      </c>
      <c r="K424" s="19">
        <f>Calculations!F402</f>
        <v>0</v>
      </c>
      <c r="L424" s="19">
        <f>Calculations!I402</f>
        <v>0</v>
      </c>
      <c r="M424" s="19">
        <f>Calculations!E402</f>
        <v>0</v>
      </c>
      <c r="N424" s="19">
        <f>Calculations!S402</f>
        <v>6.9908581223616179E-2</v>
      </c>
      <c r="O424" s="19">
        <f>Calculations!P402</f>
        <v>1.05979761995E-2</v>
      </c>
      <c r="P424" s="19">
        <f>Calculations!T402</f>
        <v>0.10629007645505248</v>
      </c>
      <c r="Q424" s="19">
        <f>Calculations!Q402</f>
        <v>1.6113325156899998E-2</v>
      </c>
      <c r="R424" s="19">
        <f>Calculations!U402</f>
        <v>0.215644221944128</v>
      </c>
      <c r="S424" s="19">
        <f>Calculations!R402</f>
        <v>3.2691155960000003E-2</v>
      </c>
      <c r="T424" s="50" t="s">
        <v>62</v>
      </c>
      <c r="U424" s="49" t="s">
        <v>69</v>
      </c>
      <c r="V424" s="49" t="s">
        <v>60</v>
      </c>
    </row>
    <row r="425" spans="2:22" x14ac:dyDescent="0.2">
      <c r="B425" s="18">
        <f>Calculations!A403</f>
        <v>4829</v>
      </c>
      <c r="C425" s="18" t="str">
        <f>Calculations!B403</f>
        <v>SHLAA 2013</v>
      </c>
      <c r="D425" s="18" t="str">
        <f>Calculations!C403</f>
        <v>Housing</v>
      </c>
      <c r="E425" s="19">
        <f>Calculations!D403</f>
        <v>0.12104888530322799</v>
      </c>
      <c r="F425" s="19">
        <f>Calculations!L403</f>
        <v>100</v>
      </c>
      <c r="G425" s="19">
        <f>Calculations!H403</f>
        <v>0.12104888530322799</v>
      </c>
      <c r="H425" s="19">
        <f>Calculations!K403</f>
        <v>0</v>
      </c>
      <c r="I425" s="19">
        <f>Calculations!G403</f>
        <v>0</v>
      </c>
      <c r="J425" s="19">
        <f>Calculations!J403</f>
        <v>0</v>
      </c>
      <c r="K425" s="19">
        <f>Calculations!F403</f>
        <v>0</v>
      </c>
      <c r="L425" s="19">
        <f>Calculations!I403</f>
        <v>0</v>
      </c>
      <c r="M425" s="19">
        <f>Calculations!E403</f>
        <v>0</v>
      </c>
      <c r="N425" s="19">
        <f>Calculations!S403</f>
        <v>0</v>
      </c>
      <c r="O425" s="19">
        <f>Calculations!P403</f>
        <v>0</v>
      </c>
      <c r="P425" s="19">
        <f>Calculations!T403</f>
        <v>0</v>
      </c>
      <c r="Q425" s="19">
        <f>Calculations!Q403</f>
        <v>0</v>
      </c>
      <c r="R425" s="19">
        <f>Calculations!U403</f>
        <v>0</v>
      </c>
      <c r="S425" s="19">
        <f>Calculations!R403</f>
        <v>0</v>
      </c>
      <c r="T425" s="50" t="s">
        <v>62</v>
      </c>
      <c r="U425" s="51" t="s">
        <v>70</v>
      </c>
      <c r="V425" s="49" t="s">
        <v>64</v>
      </c>
    </row>
    <row r="426" spans="2:22" x14ac:dyDescent="0.2">
      <c r="B426" s="18">
        <f>Calculations!A404</f>
        <v>4830</v>
      </c>
      <c r="C426" s="18" t="str">
        <f>Calculations!B404</f>
        <v>SHLAA 2013</v>
      </c>
      <c r="D426" s="18" t="str">
        <f>Calculations!C404</f>
        <v>Housing</v>
      </c>
      <c r="E426" s="19">
        <f>Calculations!D404</f>
        <v>0.143954929994589</v>
      </c>
      <c r="F426" s="19">
        <f>Calculations!L404</f>
        <v>100</v>
      </c>
      <c r="G426" s="19">
        <f>Calculations!H404</f>
        <v>0.143954929994589</v>
      </c>
      <c r="H426" s="19">
        <f>Calculations!K404</f>
        <v>0</v>
      </c>
      <c r="I426" s="19">
        <f>Calculations!G404</f>
        <v>0</v>
      </c>
      <c r="J426" s="19">
        <f>Calculations!J404</f>
        <v>0</v>
      </c>
      <c r="K426" s="19">
        <f>Calculations!F404</f>
        <v>0</v>
      </c>
      <c r="L426" s="19">
        <f>Calculations!I404</f>
        <v>0</v>
      </c>
      <c r="M426" s="19">
        <f>Calculations!E404</f>
        <v>0</v>
      </c>
      <c r="N426" s="19">
        <f>Calculations!S404</f>
        <v>0</v>
      </c>
      <c r="O426" s="19">
        <f>Calculations!P404</f>
        <v>0</v>
      </c>
      <c r="P426" s="19">
        <f>Calculations!T404</f>
        <v>0</v>
      </c>
      <c r="Q426" s="19">
        <f>Calculations!Q404</f>
        <v>0</v>
      </c>
      <c r="R426" s="19">
        <f>Calculations!U404</f>
        <v>0</v>
      </c>
      <c r="S426" s="19">
        <f>Calculations!R404</f>
        <v>0</v>
      </c>
      <c r="T426" s="50" t="s">
        <v>62</v>
      </c>
      <c r="U426" s="51" t="s">
        <v>70</v>
      </c>
      <c r="V426" s="49" t="s">
        <v>64</v>
      </c>
    </row>
    <row r="427" spans="2:22" x14ac:dyDescent="0.2">
      <c r="B427" s="18">
        <f>Calculations!A405</f>
        <v>4831</v>
      </c>
      <c r="C427" s="18" t="str">
        <f>Calculations!B405</f>
        <v>SHLAA 2013</v>
      </c>
      <c r="D427" s="18" t="str">
        <f>Calculations!C405</f>
        <v>Housing</v>
      </c>
      <c r="E427" s="19">
        <f>Calculations!D405</f>
        <v>0.160237369787947</v>
      </c>
      <c r="F427" s="19">
        <f>Calculations!L405</f>
        <v>100</v>
      </c>
      <c r="G427" s="19">
        <f>Calculations!H405</f>
        <v>0.160237369787947</v>
      </c>
      <c r="H427" s="19">
        <f>Calculations!K405</f>
        <v>0</v>
      </c>
      <c r="I427" s="19">
        <f>Calculations!G405</f>
        <v>0</v>
      </c>
      <c r="J427" s="19">
        <f>Calculations!J405</f>
        <v>0</v>
      </c>
      <c r="K427" s="19">
        <f>Calculations!F405</f>
        <v>0</v>
      </c>
      <c r="L427" s="19">
        <f>Calculations!I405</f>
        <v>0</v>
      </c>
      <c r="M427" s="19">
        <f>Calculations!E405</f>
        <v>0</v>
      </c>
      <c r="N427" s="19">
        <f>Calculations!S405</f>
        <v>0</v>
      </c>
      <c r="O427" s="19">
        <f>Calculations!P405</f>
        <v>0</v>
      </c>
      <c r="P427" s="19">
        <f>Calculations!T405</f>
        <v>0.11371259461767937</v>
      </c>
      <c r="Q427" s="19">
        <f>Calculations!Q405</f>
        <v>1.82210070733E-4</v>
      </c>
      <c r="R427" s="19">
        <f>Calculations!U405</f>
        <v>4.8675431886199645</v>
      </c>
      <c r="S427" s="19">
        <f>Calculations!R405</f>
        <v>7.7996231787369995E-3</v>
      </c>
      <c r="T427" s="50" t="s">
        <v>62</v>
      </c>
      <c r="U427" s="49" t="s">
        <v>69</v>
      </c>
      <c r="V427" s="49" t="s">
        <v>60</v>
      </c>
    </row>
    <row r="428" spans="2:22" x14ac:dyDescent="0.2">
      <c r="B428" s="18">
        <f>Calculations!A406</f>
        <v>4846</v>
      </c>
      <c r="C428" s="18" t="str">
        <f>Calculations!B406</f>
        <v>SHLAA 2013</v>
      </c>
      <c r="D428" s="18" t="str">
        <f>Calculations!C406</f>
        <v>Housing</v>
      </c>
      <c r="E428" s="19">
        <f>Calculations!D406</f>
        <v>0.39024880025576703</v>
      </c>
      <c r="F428" s="19">
        <f>Calculations!L406</f>
        <v>100</v>
      </c>
      <c r="G428" s="19">
        <f>Calculations!H406</f>
        <v>0.39024880025576703</v>
      </c>
      <c r="H428" s="19">
        <f>Calculations!K406</f>
        <v>0</v>
      </c>
      <c r="I428" s="19">
        <f>Calculations!G406</f>
        <v>0</v>
      </c>
      <c r="J428" s="19">
        <f>Calculations!J406</f>
        <v>0</v>
      </c>
      <c r="K428" s="19">
        <f>Calculations!F406</f>
        <v>0</v>
      </c>
      <c r="L428" s="19">
        <f>Calculations!I406</f>
        <v>0</v>
      </c>
      <c r="M428" s="19">
        <f>Calculations!E406</f>
        <v>0</v>
      </c>
      <c r="N428" s="19">
        <f>Calculations!S406</f>
        <v>0</v>
      </c>
      <c r="O428" s="19">
        <f>Calculations!P406</f>
        <v>0</v>
      </c>
      <c r="P428" s="19">
        <f>Calculations!T406</f>
        <v>0</v>
      </c>
      <c r="Q428" s="19">
        <f>Calculations!Q406</f>
        <v>0</v>
      </c>
      <c r="R428" s="19">
        <f>Calculations!U406</f>
        <v>0</v>
      </c>
      <c r="S428" s="19">
        <f>Calculations!R406</f>
        <v>0</v>
      </c>
      <c r="T428" s="50" t="s">
        <v>62</v>
      </c>
      <c r="U428" s="51" t="s">
        <v>70</v>
      </c>
      <c r="V428" s="49" t="s">
        <v>64</v>
      </c>
    </row>
    <row r="429" spans="2:22" x14ac:dyDescent="0.2">
      <c r="B429" s="18">
        <f>Calculations!A407</f>
        <v>4848</v>
      </c>
      <c r="C429" s="18" t="str">
        <f>Calculations!B407</f>
        <v>SHLAA 2013</v>
      </c>
      <c r="D429" s="18" t="str">
        <f>Calculations!C407</f>
        <v>Housing</v>
      </c>
      <c r="E429" s="19">
        <f>Calculations!D407</f>
        <v>0.16909074009892999</v>
      </c>
      <c r="F429" s="19">
        <f>Calculations!L407</f>
        <v>100</v>
      </c>
      <c r="G429" s="19">
        <f>Calculations!H407</f>
        <v>0.16909074009892999</v>
      </c>
      <c r="H429" s="19">
        <f>Calculations!K407</f>
        <v>0</v>
      </c>
      <c r="I429" s="19">
        <f>Calculations!G407</f>
        <v>0</v>
      </c>
      <c r="J429" s="19">
        <f>Calculations!J407</f>
        <v>0</v>
      </c>
      <c r="K429" s="19">
        <f>Calculations!F407</f>
        <v>0</v>
      </c>
      <c r="L429" s="19">
        <f>Calculations!I407</f>
        <v>0</v>
      </c>
      <c r="M429" s="19">
        <f>Calculations!E407</f>
        <v>0</v>
      </c>
      <c r="N429" s="19">
        <f>Calculations!S407</f>
        <v>6.1091279314622667E-2</v>
      </c>
      <c r="O429" s="19">
        <f>Calculations!P407</f>
        <v>1.03299696329E-4</v>
      </c>
      <c r="P429" s="19">
        <f>Calculations!T407</f>
        <v>19.266573498708787</v>
      </c>
      <c r="Q429" s="19">
        <f>Calculations!Q407</f>
        <v>3.2577991720670996E-2</v>
      </c>
      <c r="R429" s="19">
        <f>Calculations!U407</f>
        <v>12.332050563916098</v>
      </c>
      <c r="S429" s="19">
        <f>Calculations!R407</f>
        <v>2.0852355567900001E-2</v>
      </c>
      <c r="T429" s="50" t="s">
        <v>62</v>
      </c>
      <c r="U429" s="49" t="s">
        <v>69</v>
      </c>
      <c r="V429" s="49" t="s">
        <v>60</v>
      </c>
    </row>
    <row r="430" spans="2:22" x14ac:dyDescent="0.2">
      <c r="B430" s="18">
        <f>Calculations!A408</f>
        <v>4855</v>
      </c>
      <c r="C430" s="18" t="str">
        <f>Calculations!B408</f>
        <v>SHLAA 2013</v>
      </c>
      <c r="D430" s="18" t="str">
        <f>Calculations!C408</f>
        <v>Housing</v>
      </c>
      <c r="E430" s="19">
        <f>Calculations!D408</f>
        <v>2.0664198970588799</v>
      </c>
      <c r="F430" s="19">
        <f>Calculations!L408</f>
        <v>100</v>
      </c>
      <c r="G430" s="19">
        <f>Calculations!H408</f>
        <v>2.0664198970588799</v>
      </c>
      <c r="H430" s="19">
        <f>Calculations!K408</f>
        <v>0</v>
      </c>
      <c r="I430" s="19">
        <f>Calculations!G408</f>
        <v>0</v>
      </c>
      <c r="J430" s="19">
        <f>Calculations!J408</f>
        <v>0</v>
      </c>
      <c r="K430" s="19">
        <f>Calculations!F408</f>
        <v>0</v>
      </c>
      <c r="L430" s="19">
        <f>Calculations!I408</f>
        <v>0</v>
      </c>
      <c r="M430" s="19">
        <f>Calculations!E408</f>
        <v>0</v>
      </c>
      <c r="N430" s="19">
        <f>Calculations!S408</f>
        <v>0</v>
      </c>
      <c r="O430" s="19">
        <f>Calculations!P408</f>
        <v>0</v>
      </c>
      <c r="P430" s="19">
        <f>Calculations!T408</f>
        <v>0</v>
      </c>
      <c r="Q430" s="19">
        <f>Calculations!Q408</f>
        <v>0</v>
      </c>
      <c r="R430" s="19">
        <f>Calculations!U408</f>
        <v>0</v>
      </c>
      <c r="S430" s="19">
        <f>Calculations!R408</f>
        <v>0</v>
      </c>
      <c r="T430" s="50" t="s">
        <v>62</v>
      </c>
      <c r="U430" s="51" t="s">
        <v>69</v>
      </c>
      <c r="V430" s="49" t="s">
        <v>60</v>
      </c>
    </row>
    <row r="431" spans="2:22" x14ac:dyDescent="0.2">
      <c r="B431" s="18">
        <f>Calculations!A409</f>
        <v>4869</v>
      </c>
      <c r="C431" s="18" t="str">
        <f>Calculations!B409</f>
        <v>SHLAA 2013</v>
      </c>
      <c r="D431" s="18" t="str">
        <f>Calculations!C409</f>
        <v>Housing</v>
      </c>
      <c r="E431" s="19">
        <f>Calculations!D409</f>
        <v>9.4475590917399002E-2</v>
      </c>
      <c r="F431" s="19">
        <f>Calculations!L409</f>
        <v>100</v>
      </c>
      <c r="G431" s="19">
        <f>Calculations!H409</f>
        <v>9.4475590917399002E-2</v>
      </c>
      <c r="H431" s="19">
        <f>Calculations!K409</f>
        <v>0</v>
      </c>
      <c r="I431" s="19">
        <f>Calculations!G409</f>
        <v>0</v>
      </c>
      <c r="J431" s="19">
        <f>Calculations!J409</f>
        <v>0</v>
      </c>
      <c r="K431" s="19">
        <f>Calculations!F409</f>
        <v>0</v>
      </c>
      <c r="L431" s="19">
        <f>Calculations!I409</f>
        <v>0</v>
      </c>
      <c r="M431" s="19">
        <f>Calculations!E409</f>
        <v>0</v>
      </c>
      <c r="N431" s="19">
        <f>Calculations!S409</f>
        <v>0</v>
      </c>
      <c r="O431" s="19">
        <f>Calculations!P409</f>
        <v>0</v>
      </c>
      <c r="P431" s="19">
        <f>Calculations!T409</f>
        <v>0</v>
      </c>
      <c r="Q431" s="19">
        <f>Calculations!Q409</f>
        <v>0</v>
      </c>
      <c r="R431" s="19">
        <f>Calculations!U409</f>
        <v>0.69350823043366261</v>
      </c>
      <c r="S431" s="19">
        <f>Calculations!R409</f>
        <v>6.5519599876299995E-4</v>
      </c>
      <c r="T431" s="50" t="s">
        <v>62</v>
      </c>
      <c r="U431" s="49" t="s">
        <v>69</v>
      </c>
      <c r="V431" s="49" t="s">
        <v>60</v>
      </c>
    </row>
    <row r="432" spans="2:22" x14ac:dyDescent="0.2">
      <c r="B432" s="18">
        <f>Calculations!A410</f>
        <v>4889</v>
      </c>
      <c r="C432" s="18" t="str">
        <f>Calculations!B410</f>
        <v>SHLAA 2013</v>
      </c>
      <c r="D432" s="18" t="str">
        <f>Calculations!C410</f>
        <v>Housing</v>
      </c>
      <c r="E432" s="19">
        <f>Calculations!D410</f>
        <v>6.5375643661004998E-2</v>
      </c>
      <c r="F432" s="19">
        <f>Calculations!L410</f>
        <v>100</v>
      </c>
      <c r="G432" s="19">
        <f>Calculations!H410</f>
        <v>6.5375643661004998E-2</v>
      </c>
      <c r="H432" s="19">
        <f>Calculations!K410</f>
        <v>0</v>
      </c>
      <c r="I432" s="19">
        <f>Calculations!G410</f>
        <v>0</v>
      </c>
      <c r="J432" s="19">
        <f>Calculations!J410</f>
        <v>0</v>
      </c>
      <c r="K432" s="19">
        <f>Calculations!F410</f>
        <v>0</v>
      </c>
      <c r="L432" s="19">
        <f>Calculations!I410</f>
        <v>0</v>
      </c>
      <c r="M432" s="19">
        <f>Calculations!E410</f>
        <v>0</v>
      </c>
      <c r="N432" s="19">
        <f>Calculations!S410</f>
        <v>0</v>
      </c>
      <c r="O432" s="19">
        <f>Calculations!P410</f>
        <v>0</v>
      </c>
      <c r="P432" s="19">
        <f>Calculations!T410</f>
        <v>0</v>
      </c>
      <c r="Q432" s="19">
        <f>Calculations!Q410</f>
        <v>0</v>
      </c>
      <c r="R432" s="19">
        <f>Calculations!U410</f>
        <v>0</v>
      </c>
      <c r="S432" s="19">
        <f>Calculations!R410</f>
        <v>0</v>
      </c>
      <c r="T432" s="50" t="s">
        <v>62</v>
      </c>
      <c r="U432" s="51" t="s">
        <v>70</v>
      </c>
      <c r="V432" s="49" t="s">
        <v>64</v>
      </c>
    </row>
    <row r="433" spans="2:22" x14ac:dyDescent="0.2">
      <c r="B433" s="18">
        <f>Calculations!A411</f>
        <v>4891</v>
      </c>
      <c r="C433" s="18" t="str">
        <f>Calculations!B411</f>
        <v>SHLAA 2013</v>
      </c>
      <c r="D433" s="18" t="str">
        <f>Calculations!C411</f>
        <v>Housing</v>
      </c>
      <c r="E433" s="19">
        <f>Calculations!D411</f>
        <v>0.23474048165255401</v>
      </c>
      <c r="F433" s="19">
        <f>Calculations!L411</f>
        <v>100</v>
      </c>
      <c r="G433" s="19">
        <f>Calculations!H411</f>
        <v>0.23474048165255401</v>
      </c>
      <c r="H433" s="19">
        <f>Calculations!K411</f>
        <v>0</v>
      </c>
      <c r="I433" s="19">
        <f>Calculations!G411</f>
        <v>0</v>
      </c>
      <c r="J433" s="19">
        <f>Calculations!J411</f>
        <v>0</v>
      </c>
      <c r="K433" s="19">
        <f>Calculations!F411</f>
        <v>0</v>
      </c>
      <c r="L433" s="19">
        <f>Calculations!I411</f>
        <v>0</v>
      </c>
      <c r="M433" s="19">
        <f>Calculations!E411</f>
        <v>0</v>
      </c>
      <c r="N433" s="19">
        <f>Calculations!S411</f>
        <v>0</v>
      </c>
      <c r="O433" s="19">
        <f>Calculations!P411</f>
        <v>0</v>
      </c>
      <c r="P433" s="19">
        <f>Calculations!T411</f>
        <v>0</v>
      </c>
      <c r="Q433" s="19">
        <f>Calculations!Q411</f>
        <v>0</v>
      </c>
      <c r="R433" s="19">
        <f>Calculations!U411</f>
        <v>0</v>
      </c>
      <c r="S433" s="19">
        <f>Calculations!R411</f>
        <v>0</v>
      </c>
      <c r="T433" s="50" t="s">
        <v>62</v>
      </c>
      <c r="U433" s="51" t="s">
        <v>70</v>
      </c>
      <c r="V433" s="49" t="s">
        <v>64</v>
      </c>
    </row>
    <row r="434" spans="2:22" x14ac:dyDescent="0.2">
      <c r="B434" s="18">
        <f>Calculations!A412</f>
        <v>4906</v>
      </c>
      <c r="C434" s="18" t="str">
        <f>Calculations!B412</f>
        <v>SHLAA 2013</v>
      </c>
      <c r="D434" s="18" t="str">
        <f>Calculations!C412</f>
        <v>Housing</v>
      </c>
      <c r="E434" s="19">
        <f>Calculations!D412</f>
        <v>9.1817214187599E-2</v>
      </c>
      <c r="F434" s="19">
        <f>Calculations!L412</f>
        <v>100</v>
      </c>
      <c r="G434" s="19">
        <f>Calculations!H412</f>
        <v>9.1817214187599E-2</v>
      </c>
      <c r="H434" s="19">
        <f>Calculations!K412</f>
        <v>0</v>
      </c>
      <c r="I434" s="19">
        <f>Calculations!G412</f>
        <v>0</v>
      </c>
      <c r="J434" s="19">
        <f>Calculations!J412</f>
        <v>0</v>
      </c>
      <c r="K434" s="19">
        <f>Calculations!F412</f>
        <v>0</v>
      </c>
      <c r="L434" s="19">
        <f>Calculations!I412</f>
        <v>0</v>
      </c>
      <c r="M434" s="19">
        <f>Calculations!E412</f>
        <v>0</v>
      </c>
      <c r="N434" s="19">
        <f>Calculations!S412</f>
        <v>0.41015073295794113</v>
      </c>
      <c r="O434" s="19">
        <f>Calculations!P412</f>
        <v>3.7658897697200001E-4</v>
      </c>
      <c r="P434" s="19">
        <f>Calculations!T412</f>
        <v>0.15902647685070023</v>
      </c>
      <c r="Q434" s="19">
        <f>Calculations!Q412</f>
        <v>1.4601368086499997E-4</v>
      </c>
      <c r="R434" s="19">
        <f>Calculations!U412</f>
        <v>1.5539069311097657</v>
      </c>
      <c r="S434" s="19">
        <f>Calculations!R412</f>
        <v>1.4267540552130001E-3</v>
      </c>
      <c r="T434" s="50" t="s">
        <v>62</v>
      </c>
      <c r="U434" s="49" t="s">
        <v>69</v>
      </c>
      <c r="V434" s="49" t="s">
        <v>60</v>
      </c>
    </row>
    <row r="435" spans="2:22" x14ac:dyDescent="0.2">
      <c r="B435" s="18">
        <f>Calculations!A413</f>
        <v>4907</v>
      </c>
      <c r="C435" s="18" t="str">
        <f>Calculations!B413</f>
        <v>SHLAA 2013</v>
      </c>
      <c r="D435" s="18" t="str">
        <f>Calculations!C413</f>
        <v>Housing</v>
      </c>
      <c r="E435" s="19">
        <f>Calculations!D413</f>
        <v>0.28092037782833201</v>
      </c>
      <c r="F435" s="19">
        <f>Calculations!L413</f>
        <v>100</v>
      </c>
      <c r="G435" s="19">
        <f>Calculations!H413</f>
        <v>0.28092037782833201</v>
      </c>
      <c r="H435" s="19">
        <f>Calculations!K413</f>
        <v>0</v>
      </c>
      <c r="I435" s="19">
        <f>Calculations!G413</f>
        <v>0</v>
      </c>
      <c r="J435" s="19">
        <f>Calculations!J413</f>
        <v>0</v>
      </c>
      <c r="K435" s="19">
        <f>Calculations!F413</f>
        <v>0</v>
      </c>
      <c r="L435" s="19">
        <f>Calculations!I413</f>
        <v>0</v>
      </c>
      <c r="M435" s="19">
        <f>Calculations!E413</f>
        <v>0</v>
      </c>
      <c r="N435" s="19">
        <f>Calculations!S413</f>
        <v>0</v>
      </c>
      <c r="O435" s="19">
        <f>Calculations!P413</f>
        <v>0</v>
      </c>
      <c r="P435" s="19">
        <f>Calculations!T413</f>
        <v>1.2370205596560772E-4</v>
      </c>
      <c r="Q435" s="19">
        <f>Calculations!Q413</f>
        <v>3.4750428299999998E-7</v>
      </c>
      <c r="R435" s="19">
        <f>Calculations!U413</f>
        <v>2.5929308817526335</v>
      </c>
      <c r="S435" s="19">
        <f>Calculations!R413</f>
        <v>7.2840712298469995E-3</v>
      </c>
      <c r="T435" s="50" t="s">
        <v>62</v>
      </c>
      <c r="U435" s="49" t="s">
        <v>69</v>
      </c>
      <c r="V435" s="49" t="s">
        <v>60</v>
      </c>
    </row>
    <row r="436" spans="2:22" x14ac:dyDescent="0.2">
      <c r="B436" s="18">
        <f>Calculations!A414</f>
        <v>4930</v>
      </c>
      <c r="C436" s="18" t="str">
        <f>Calculations!B414</f>
        <v>CSUCP allocation</v>
      </c>
      <c r="D436" s="18" t="str">
        <f>Calculations!C414</f>
        <v>Housing</v>
      </c>
      <c r="E436" s="19">
        <f>Calculations!D414</f>
        <v>2.7803939900038901</v>
      </c>
      <c r="F436" s="19">
        <f>Calculations!L414</f>
        <v>100</v>
      </c>
      <c r="G436" s="19">
        <f>Calculations!H414</f>
        <v>2.7803939900038901</v>
      </c>
      <c r="H436" s="19">
        <f>Calculations!K414</f>
        <v>0</v>
      </c>
      <c r="I436" s="19">
        <f>Calculations!G414</f>
        <v>0</v>
      </c>
      <c r="J436" s="19">
        <f>Calculations!J414</f>
        <v>0</v>
      </c>
      <c r="K436" s="19">
        <f>Calculations!F414</f>
        <v>0</v>
      </c>
      <c r="L436" s="19">
        <f>Calculations!I414</f>
        <v>0</v>
      </c>
      <c r="M436" s="19">
        <f>Calculations!E414</f>
        <v>0</v>
      </c>
      <c r="N436" s="19">
        <f>Calculations!S414</f>
        <v>1.7277805490125082</v>
      </c>
      <c r="O436" s="19">
        <f>Calculations!P414</f>
        <v>4.8039106545200001E-2</v>
      </c>
      <c r="P436" s="19">
        <f>Calculations!T414</f>
        <v>0.80429214022537532</v>
      </c>
      <c r="Q436" s="19">
        <f>Calculations!Q414</f>
        <v>2.2362490328899996E-2</v>
      </c>
      <c r="R436" s="19">
        <f>Calculations!U414</f>
        <v>1.7311999787782835</v>
      </c>
      <c r="S436" s="19">
        <f>Calculations!R414</f>
        <v>4.8134180164900009E-2</v>
      </c>
      <c r="T436" s="50" t="s">
        <v>62</v>
      </c>
      <c r="U436" s="49" t="s">
        <v>69</v>
      </c>
      <c r="V436" s="49" t="s">
        <v>60</v>
      </c>
    </row>
    <row r="437" spans="2:22" x14ac:dyDescent="0.2">
      <c r="B437" s="18">
        <f>Calculations!A415</f>
        <v>4936</v>
      </c>
      <c r="C437" s="18" t="str">
        <f>Calculations!B415</f>
        <v>CSUCP allocation</v>
      </c>
      <c r="D437" s="18" t="str">
        <f>Calculations!C415</f>
        <v>Housing</v>
      </c>
      <c r="E437" s="19">
        <f>Calculations!D415</f>
        <v>21.9659347773039</v>
      </c>
      <c r="F437" s="19">
        <f>Calculations!L415</f>
        <v>100</v>
      </c>
      <c r="G437" s="19">
        <f>Calculations!H415</f>
        <v>21.9659347773039</v>
      </c>
      <c r="H437" s="19">
        <f>Calculations!K415</f>
        <v>0</v>
      </c>
      <c r="I437" s="19">
        <f>Calculations!G415</f>
        <v>0</v>
      </c>
      <c r="J437" s="19">
        <f>Calculations!J415</f>
        <v>0</v>
      </c>
      <c r="K437" s="19">
        <f>Calculations!F415</f>
        <v>0</v>
      </c>
      <c r="L437" s="19">
        <f>Calculations!I415</f>
        <v>0</v>
      </c>
      <c r="M437" s="19">
        <f>Calculations!E415</f>
        <v>0</v>
      </c>
      <c r="N437" s="19">
        <f>Calculations!S415</f>
        <v>6.0324428084395896</v>
      </c>
      <c r="O437" s="19">
        <f>Calculations!P415</f>
        <v>1.32508245278</v>
      </c>
      <c r="P437" s="19">
        <f>Calculations!T415</f>
        <v>2.8909854231477592</v>
      </c>
      <c r="Q437" s="19">
        <f>Calculations!Q415</f>
        <v>0.63503197246999998</v>
      </c>
      <c r="R437" s="19">
        <f>Calculations!U415</f>
        <v>8.9384834893468188</v>
      </c>
      <c r="S437" s="19">
        <f>Calculations!R415</f>
        <v>1.9634214533500001</v>
      </c>
      <c r="T437" s="50" t="s">
        <v>62</v>
      </c>
      <c r="U437" s="49" t="s">
        <v>69</v>
      </c>
      <c r="V437" s="49" t="s">
        <v>60</v>
      </c>
    </row>
    <row r="438" spans="2:22" x14ac:dyDescent="0.2">
      <c r="B438" s="18">
        <f>Calculations!A416</f>
        <v>4944</v>
      </c>
      <c r="C438" s="18" t="str">
        <f>Calculations!B416</f>
        <v>SHLAA 2013</v>
      </c>
      <c r="D438" s="18" t="str">
        <f>Calculations!C416</f>
        <v>Housing</v>
      </c>
      <c r="E438" s="19">
        <f>Calculations!D416</f>
        <v>25.466302469494401</v>
      </c>
      <c r="F438" s="19">
        <f>Calculations!L416</f>
        <v>100</v>
      </c>
      <c r="G438" s="19">
        <f>Calculations!H416</f>
        <v>25.466302469494401</v>
      </c>
      <c r="H438" s="19">
        <f>Calculations!K416</f>
        <v>0</v>
      </c>
      <c r="I438" s="19">
        <f>Calculations!G416</f>
        <v>0</v>
      </c>
      <c r="J438" s="19">
        <f>Calculations!J416</f>
        <v>0</v>
      </c>
      <c r="K438" s="19">
        <f>Calculations!F416</f>
        <v>0</v>
      </c>
      <c r="L438" s="19">
        <f>Calculations!I416</f>
        <v>0</v>
      </c>
      <c r="M438" s="19">
        <f>Calculations!E416</f>
        <v>0</v>
      </c>
      <c r="N438" s="19">
        <f>Calculations!S416</f>
        <v>2.3999137172508966</v>
      </c>
      <c r="O438" s="19">
        <f>Calculations!P416</f>
        <v>0.61116928624199995</v>
      </c>
      <c r="P438" s="19">
        <f>Calculations!T416</f>
        <v>2.3785531984613471</v>
      </c>
      <c r="Q438" s="19">
        <f>Calculations!Q416</f>
        <v>0.60572955191800015</v>
      </c>
      <c r="R438" s="19">
        <f>Calculations!U416</f>
        <v>4.9789473378746587</v>
      </c>
      <c r="S438" s="19">
        <f>Calculations!R416</f>
        <v>1.2679537888599999</v>
      </c>
      <c r="T438" s="50" t="s">
        <v>62</v>
      </c>
      <c r="U438" s="49" t="s">
        <v>69</v>
      </c>
      <c r="V438" s="49" t="s">
        <v>60</v>
      </c>
    </row>
    <row r="439" spans="2:22" x14ac:dyDescent="0.2">
      <c r="B439" s="18">
        <f>Calculations!A417</f>
        <v>4947</v>
      </c>
      <c r="C439" s="18" t="str">
        <f>Calculations!B417</f>
        <v>SHLAA 2013</v>
      </c>
      <c r="D439" s="18" t="str">
        <f>Calculations!C417</f>
        <v>Housing</v>
      </c>
      <c r="E439" s="19">
        <f>Calculations!D417</f>
        <v>2.92459787499629</v>
      </c>
      <c r="F439" s="19">
        <f>Calculations!L417</f>
        <v>100</v>
      </c>
      <c r="G439" s="19">
        <f>Calculations!H417</f>
        <v>2.92459787499629</v>
      </c>
      <c r="H439" s="19">
        <f>Calculations!K417</f>
        <v>0</v>
      </c>
      <c r="I439" s="19">
        <f>Calculations!G417</f>
        <v>0</v>
      </c>
      <c r="J439" s="19">
        <f>Calculations!J417</f>
        <v>0</v>
      </c>
      <c r="K439" s="19">
        <f>Calculations!F417</f>
        <v>0</v>
      </c>
      <c r="L439" s="19">
        <f>Calculations!I417</f>
        <v>0</v>
      </c>
      <c r="M439" s="19">
        <f>Calculations!E417</f>
        <v>0</v>
      </c>
      <c r="N439" s="19">
        <f>Calculations!S417</f>
        <v>0.10427002618244974</v>
      </c>
      <c r="O439" s="19">
        <f>Calculations!P417</f>
        <v>3.0494789699900002E-3</v>
      </c>
      <c r="P439" s="19">
        <f>Calculations!T417</f>
        <v>0.19668078437782821</v>
      </c>
      <c r="Q439" s="19">
        <f>Calculations!Q417</f>
        <v>5.7521220404399996E-3</v>
      </c>
      <c r="R439" s="19">
        <f>Calculations!U417</f>
        <v>1.9971524422428195</v>
      </c>
      <c r="S439" s="19">
        <f>Calculations!R417</f>
        <v>5.8408677886270008E-2</v>
      </c>
      <c r="T439" s="50" t="s">
        <v>62</v>
      </c>
      <c r="U439" s="49" t="s">
        <v>69</v>
      </c>
      <c r="V439" s="49" t="s">
        <v>60</v>
      </c>
    </row>
    <row r="440" spans="2:22" x14ac:dyDescent="0.2">
      <c r="B440" s="18">
        <f>Calculations!A418</f>
        <v>4948</v>
      </c>
      <c r="C440" s="18" t="str">
        <f>Calculations!B418</f>
        <v>CSUCP allocation</v>
      </c>
      <c r="D440" s="18" t="str">
        <f>Calculations!C418</f>
        <v>Housing</v>
      </c>
      <c r="E440" s="19">
        <f>Calculations!D418</f>
        <v>1.30130142553212</v>
      </c>
      <c r="F440" s="19">
        <f>Calculations!L418</f>
        <v>100</v>
      </c>
      <c r="G440" s="19">
        <f>Calculations!H418</f>
        <v>1.30130142553212</v>
      </c>
      <c r="H440" s="19">
        <f>Calculations!K418</f>
        <v>0</v>
      </c>
      <c r="I440" s="19">
        <f>Calculations!G418</f>
        <v>0</v>
      </c>
      <c r="J440" s="19">
        <f>Calculations!J418</f>
        <v>0</v>
      </c>
      <c r="K440" s="19">
        <f>Calculations!F418</f>
        <v>0</v>
      </c>
      <c r="L440" s="19">
        <f>Calculations!I418</f>
        <v>0</v>
      </c>
      <c r="M440" s="19">
        <f>Calculations!E418</f>
        <v>0</v>
      </c>
      <c r="N440" s="19">
        <f>Calculations!S418</f>
        <v>1.1028847695322648</v>
      </c>
      <c r="O440" s="19">
        <f>Calculations!P418</f>
        <v>1.4351855227899999E-2</v>
      </c>
      <c r="P440" s="19">
        <f>Calculations!T418</f>
        <v>2.4886702962349618</v>
      </c>
      <c r="Q440" s="19">
        <f>Calculations!Q418</f>
        <v>3.2385102041699997E-2</v>
      </c>
      <c r="R440" s="19">
        <f>Calculations!U418</f>
        <v>7.0373769907270107</v>
      </c>
      <c r="S440" s="19">
        <f>Calculations!R418</f>
        <v>9.1577487100400007E-2</v>
      </c>
      <c r="T440" s="50" t="s">
        <v>62</v>
      </c>
      <c r="U440" s="49" t="s">
        <v>69</v>
      </c>
      <c r="V440" s="49" t="s">
        <v>60</v>
      </c>
    </row>
    <row r="441" spans="2:22" x14ac:dyDescent="0.2">
      <c r="B441" s="18">
        <f>Calculations!A419</f>
        <v>4949</v>
      </c>
      <c r="C441" s="18" t="str">
        <f>Calculations!B419</f>
        <v>CSUCP allocation</v>
      </c>
      <c r="D441" s="18" t="str">
        <f>Calculations!C419</f>
        <v>Housing</v>
      </c>
      <c r="E441" s="19">
        <f>Calculations!D419</f>
        <v>3.2203865699507199</v>
      </c>
      <c r="F441" s="19">
        <f>Calculations!L419</f>
        <v>100</v>
      </c>
      <c r="G441" s="19">
        <f>Calculations!H419</f>
        <v>3.2203865699507199</v>
      </c>
      <c r="H441" s="19">
        <f>Calculations!K419</f>
        <v>0</v>
      </c>
      <c r="I441" s="19">
        <f>Calculations!G419</f>
        <v>0</v>
      </c>
      <c r="J441" s="19">
        <f>Calculations!J419</f>
        <v>0</v>
      </c>
      <c r="K441" s="19">
        <f>Calculations!F419</f>
        <v>0</v>
      </c>
      <c r="L441" s="19">
        <f>Calculations!I419</f>
        <v>0</v>
      </c>
      <c r="M441" s="19">
        <f>Calculations!E419</f>
        <v>0</v>
      </c>
      <c r="N441" s="19">
        <f>Calculations!S419</f>
        <v>0</v>
      </c>
      <c r="O441" s="19">
        <f>Calculations!P419</f>
        <v>0</v>
      </c>
      <c r="P441" s="19">
        <f>Calculations!T419</f>
        <v>0</v>
      </c>
      <c r="Q441" s="19">
        <f>Calculations!Q419</f>
        <v>0</v>
      </c>
      <c r="R441" s="19">
        <f>Calculations!U419</f>
        <v>0.52167650174857993</v>
      </c>
      <c r="S441" s="19">
        <f>Calculations!R419</f>
        <v>1.6800000000900001E-2</v>
      </c>
      <c r="T441" s="50" t="s">
        <v>62</v>
      </c>
      <c r="U441" s="49" t="s">
        <v>69</v>
      </c>
      <c r="V441" s="49" t="s">
        <v>60</v>
      </c>
    </row>
    <row r="442" spans="2:22" x14ac:dyDescent="0.2">
      <c r="B442" s="18">
        <f>Calculations!A420</f>
        <v>4950</v>
      </c>
      <c r="C442" s="18" t="str">
        <f>Calculations!B420</f>
        <v>CSUCP allocation</v>
      </c>
      <c r="D442" s="18" t="str">
        <f>Calculations!C420</f>
        <v>Housing</v>
      </c>
      <c r="E442" s="19">
        <f>Calculations!D420</f>
        <v>2.5213505876477198</v>
      </c>
      <c r="F442" s="19">
        <f>Calculations!L420</f>
        <v>100</v>
      </c>
      <c r="G442" s="19">
        <f>Calculations!H420</f>
        <v>2.5213505876477198</v>
      </c>
      <c r="H442" s="19">
        <f>Calculations!K420</f>
        <v>0</v>
      </c>
      <c r="I442" s="19">
        <f>Calculations!G420</f>
        <v>0</v>
      </c>
      <c r="J442" s="19">
        <f>Calculations!J420</f>
        <v>0</v>
      </c>
      <c r="K442" s="19">
        <f>Calculations!F420</f>
        <v>0</v>
      </c>
      <c r="L442" s="19">
        <f>Calculations!I420</f>
        <v>0</v>
      </c>
      <c r="M442" s="19">
        <f>Calculations!E420</f>
        <v>0</v>
      </c>
      <c r="N442" s="19">
        <f>Calculations!S420</f>
        <v>0.46679132475901491</v>
      </c>
      <c r="O442" s="19">
        <f>Calculations!P420</f>
        <v>1.1769445809899999E-2</v>
      </c>
      <c r="P442" s="19">
        <f>Calculations!T420</f>
        <v>0.26361834056171624</v>
      </c>
      <c r="Q442" s="19">
        <f>Calculations!Q420</f>
        <v>6.6467425788999997E-3</v>
      </c>
      <c r="R442" s="19">
        <f>Calculations!U420</f>
        <v>6.7712003056456176</v>
      </c>
      <c r="S442" s="19">
        <f>Calculations!R420</f>
        <v>0.1707256986972</v>
      </c>
      <c r="T442" s="50" t="s">
        <v>62</v>
      </c>
      <c r="U442" s="49" t="s">
        <v>69</v>
      </c>
      <c r="V442" s="49" t="s">
        <v>60</v>
      </c>
    </row>
    <row r="443" spans="2:22" x14ac:dyDescent="0.2">
      <c r="B443" s="18">
        <f>Calculations!A421</f>
        <v>4951</v>
      </c>
      <c r="C443" s="18" t="str">
        <f>Calculations!B421</f>
        <v>CSUCP allocation</v>
      </c>
      <c r="D443" s="18" t="str">
        <f>Calculations!C421</f>
        <v>Housing</v>
      </c>
      <c r="E443" s="19">
        <f>Calculations!D421</f>
        <v>1.04049065000239</v>
      </c>
      <c r="F443" s="19">
        <f>Calculations!L421</f>
        <v>100</v>
      </c>
      <c r="G443" s="19">
        <f>Calculations!H421</f>
        <v>1.04049065000239</v>
      </c>
      <c r="H443" s="19">
        <f>Calculations!K421</f>
        <v>0</v>
      </c>
      <c r="I443" s="19">
        <f>Calculations!G421</f>
        <v>0</v>
      </c>
      <c r="J443" s="19">
        <f>Calculations!J421</f>
        <v>0</v>
      </c>
      <c r="K443" s="19">
        <f>Calculations!F421</f>
        <v>0</v>
      </c>
      <c r="L443" s="19">
        <f>Calculations!I421</f>
        <v>0</v>
      </c>
      <c r="M443" s="19">
        <f>Calculations!E421</f>
        <v>0</v>
      </c>
      <c r="N443" s="19">
        <f>Calculations!S421</f>
        <v>2.8832551258034935</v>
      </c>
      <c r="O443" s="19">
        <f>Calculations!P421</f>
        <v>2.9999999999699999E-2</v>
      </c>
      <c r="P443" s="19">
        <f>Calculations!T421</f>
        <v>0.67374833628576103</v>
      </c>
      <c r="Q443" s="19">
        <f>Calculations!Q421</f>
        <v>7.0102884436000039E-3</v>
      </c>
      <c r="R443" s="19">
        <f>Calculations!U421</f>
        <v>1.1979624347485835</v>
      </c>
      <c r="S443" s="19">
        <f>Calculations!R421</f>
        <v>1.2464687124099996E-2</v>
      </c>
      <c r="T443" s="50" t="s">
        <v>62</v>
      </c>
      <c r="U443" s="49" t="s">
        <v>69</v>
      </c>
      <c r="V443" s="49" t="s">
        <v>60</v>
      </c>
    </row>
    <row r="444" spans="2:22" x14ac:dyDescent="0.2">
      <c r="B444" s="18">
        <f>Calculations!A422</f>
        <v>4954</v>
      </c>
      <c r="C444" s="18" t="str">
        <f>Calculations!B422</f>
        <v>Call-out 2015</v>
      </c>
      <c r="D444" s="18" t="str">
        <f>Calculations!C422</f>
        <v>Housing</v>
      </c>
      <c r="E444" s="19">
        <f>Calculations!D422</f>
        <v>8.1111164862218796</v>
      </c>
      <c r="F444" s="19">
        <f>Calculations!L422</f>
        <v>97.860095542118785</v>
      </c>
      <c r="G444" s="19">
        <f>Calculations!H422</f>
        <v>7.9375463429492799</v>
      </c>
      <c r="H444" s="19">
        <f>Calculations!K422</f>
        <v>1.797025444938392</v>
      </c>
      <c r="I444" s="19">
        <f>Calculations!G422</f>
        <v>0.145758827126</v>
      </c>
      <c r="J444" s="19">
        <f>Calculations!J422</f>
        <v>0.34287901294282092</v>
      </c>
      <c r="K444" s="19">
        <f>Calculations!F422</f>
        <v>2.7811316146599999E-2</v>
      </c>
      <c r="L444" s="19">
        <f>Calculations!I422</f>
        <v>0</v>
      </c>
      <c r="M444" s="19">
        <f>Calculations!E422</f>
        <v>0</v>
      </c>
      <c r="N444" s="19">
        <f>Calculations!S422</f>
        <v>5.7228388239461196</v>
      </c>
      <c r="O444" s="19">
        <f>Calculations!P422</f>
        <v>0.464186123329</v>
      </c>
      <c r="P444" s="19">
        <f>Calculations!T422</f>
        <v>5.9491578326323156</v>
      </c>
      <c r="Q444" s="19">
        <f>Calculations!Q422</f>
        <v>0.48254312175400005</v>
      </c>
      <c r="R444" s="19">
        <f>Calculations!U422</f>
        <v>8.7251127607297523</v>
      </c>
      <c r="S444" s="19">
        <f>Calculations!R422</f>
        <v>0.70770405957699989</v>
      </c>
      <c r="T444" s="19" t="s">
        <v>62</v>
      </c>
      <c r="U444" s="19" t="s">
        <v>68</v>
      </c>
      <c r="V444" s="19" t="s">
        <v>66</v>
      </c>
    </row>
    <row r="445" spans="2:22" x14ac:dyDescent="0.2">
      <c r="B445" s="18">
        <f>Calculations!A423</f>
        <v>4958</v>
      </c>
      <c r="C445" s="18" t="str">
        <f>Calculations!B423</f>
        <v>CSUCP allocation</v>
      </c>
      <c r="D445" s="18" t="str">
        <f>Calculations!C423</f>
        <v>Housing</v>
      </c>
      <c r="E445" s="19">
        <f>Calculations!D423</f>
        <v>33.7417197824958</v>
      </c>
      <c r="F445" s="19">
        <f>Calculations!L423</f>
        <v>94.506158608146137</v>
      </c>
      <c r="G445" s="19">
        <f>Calculations!H423</f>
        <v>31.888003214761699</v>
      </c>
      <c r="H445" s="19">
        <f>Calculations!K423</f>
        <v>5.2492340883253865</v>
      </c>
      <c r="I445" s="19">
        <f>Calculations!G423</f>
        <v>1.77118185681</v>
      </c>
      <c r="J445" s="19">
        <f>Calculations!J423</f>
        <v>0.24460730352848392</v>
      </c>
      <c r="K445" s="19">
        <f>Calculations!F423</f>
        <v>8.2534710924100002E-2</v>
      </c>
      <c r="L445" s="19">
        <f>Calculations!I423</f>
        <v>0</v>
      </c>
      <c r="M445" s="19">
        <f>Calculations!E423</f>
        <v>0</v>
      </c>
      <c r="N445" s="19">
        <f>Calculations!S423</f>
        <v>1.7389697085487408</v>
      </c>
      <c r="O445" s="19">
        <f>Calculations!P423</f>
        <v>0.58675828616100001</v>
      </c>
      <c r="P445" s="19">
        <f>Calculations!T423</f>
        <v>1.3080545334798388</v>
      </c>
      <c r="Q445" s="19">
        <f>Calculations!Q423</f>
        <v>0.44136009528899989</v>
      </c>
      <c r="R445" s="19">
        <f>Calculations!U423</f>
        <v>4.3627113542198819</v>
      </c>
      <c r="S445" s="19">
        <f>Calculations!R423</f>
        <v>1.4720538400600003</v>
      </c>
      <c r="T445" s="19" t="s">
        <v>62</v>
      </c>
      <c r="U445" s="19" t="s">
        <v>68</v>
      </c>
      <c r="V445" s="19" t="s">
        <v>66</v>
      </c>
    </row>
    <row r="446" spans="2:22" x14ac:dyDescent="0.2">
      <c r="B446" s="18">
        <f>Calculations!A424</f>
        <v>4959</v>
      </c>
      <c r="C446" s="18" t="str">
        <f>Calculations!B424</f>
        <v>CSUCP allocation</v>
      </c>
      <c r="D446" s="18" t="str">
        <f>Calculations!C424</f>
        <v>Housing</v>
      </c>
      <c r="E446" s="19">
        <f>Calculations!D424</f>
        <v>48.8267439890991</v>
      </c>
      <c r="F446" s="19">
        <f>Calculations!L424</f>
        <v>98.158593084636706</v>
      </c>
      <c r="G446" s="19">
        <f>Calculations!H424</f>
        <v>47.927644948737097</v>
      </c>
      <c r="H446" s="19">
        <f>Calculations!K424</f>
        <v>1.8414069153632893</v>
      </c>
      <c r="I446" s="19">
        <f>Calculations!G424</f>
        <v>0.89909904036199995</v>
      </c>
      <c r="J446" s="19">
        <f>Calculations!J424</f>
        <v>0</v>
      </c>
      <c r="K446" s="19">
        <f>Calculations!F424</f>
        <v>0</v>
      </c>
      <c r="L446" s="19">
        <f>Calculations!I424</f>
        <v>0</v>
      </c>
      <c r="M446" s="19">
        <f>Calculations!E424</f>
        <v>0</v>
      </c>
      <c r="N446" s="19">
        <f>Calculations!S424</f>
        <v>2.645126919293129</v>
      </c>
      <c r="O446" s="19">
        <f>Calculations!P424</f>
        <v>1.2915293490699999</v>
      </c>
      <c r="P446" s="19">
        <f>Calculations!T424</f>
        <v>0.97384206826520647</v>
      </c>
      <c r="Q446" s="19">
        <f>Calculations!Q424</f>
        <v>0.47549537353000004</v>
      </c>
      <c r="R446" s="19">
        <f>Calculations!U424</f>
        <v>3.6155661112158723</v>
      </c>
      <c r="S446" s="19">
        <f>Calculations!R424</f>
        <v>1.7653632088800002</v>
      </c>
      <c r="T446" s="50" t="s">
        <v>62</v>
      </c>
      <c r="U446" s="49" t="s">
        <v>69</v>
      </c>
      <c r="V446" s="49" t="s">
        <v>60</v>
      </c>
    </row>
    <row r="447" spans="2:22" x14ac:dyDescent="0.2">
      <c r="B447" s="18">
        <f>Calculations!A425</f>
        <v>4961</v>
      </c>
      <c r="C447" s="18" t="str">
        <f>Calculations!B425</f>
        <v>CSUCP allocation</v>
      </c>
      <c r="D447" s="18" t="str">
        <f>Calculations!C425</f>
        <v>Housing</v>
      </c>
      <c r="E447" s="19">
        <f>Calculations!D425</f>
        <v>3.1527042272264101</v>
      </c>
      <c r="F447" s="19">
        <f>Calculations!L425</f>
        <v>100</v>
      </c>
      <c r="G447" s="19">
        <f>Calculations!H425</f>
        <v>3.1527042272264101</v>
      </c>
      <c r="H447" s="19">
        <f>Calculations!K425</f>
        <v>0</v>
      </c>
      <c r="I447" s="19">
        <f>Calculations!G425</f>
        <v>0</v>
      </c>
      <c r="J447" s="19">
        <f>Calculations!J425</f>
        <v>0</v>
      </c>
      <c r="K447" s="19">
        <f>Calculations!F425</f>
        <v>0</v>
      </c>
      <c r="L447" s="19">
        <f>Calculations!I425</f>
        <v>0</v>
      </c>
      <c r="M447" s="19">
        <f>Calculations!E425</f>
        <v>0</v>
      </c>
      <c r="N447" s="19">
        <f>Calculations!S425</f>
        <v>0</v>
      </c>
      <c r="O447" s="19">
        <f>Calculations!P425</f>
        <v>0</v>
      </c>
      <c r="P447" s="19">
        <f>Calculations!T425</f>
        <v>1.3385728535412444</v>
      </c>
      <c r="Q447" s="19">
        <f>Calculations!Q425</f>
        <v>4.22012429381E-2</v>
      </c>
      <c r="R447" s="19">
        <f>Calculations!U425</f>
        <v>3.8546336650429067</v>
      </c>
      <c r="S447" s="19">
        <f>Calculations!R425</f>
        <v>0.12152519850190001</v>
      </c>
      <c r="T447" s="50" t="s">
        <v>62</v>
      </c>
      <c r="U447" s="49" t="s">
        <v>69</v>
      </c>
      <c r="V447" s="49" t="s">
        <v>60</v>
      </c>
    </row>
    <row r="448" spans="2:22" x14ac:dyDescent="0.2">
      <c r="B448" s="18">
        <f>Calculations!A426</f>
        <v>4972</v>
      </c>
      <c r="C448" s="18" t="str">
        <f>Calculations!B426</f>
        <v>SHLAA 2013</v>
      </c>
      <c r="D448" s="18" t="str">
        <f>Calculations!C426</f>
        <v>Housing</v>
      </c>
      <c r="E448" s="19">
        <f>Calculations!D426</f>
        <v>0.37413032921858502</v>
      </c>
      <c r="F448" s="19">
        <f>Calculations!L426</f>
        <v>100</v>
      </c>
      <c r="G448" s="19">
        <f>Calculations!H426</f>
        <v>0.37413032921858502</v>
      </c>
      <c r="H448" s="19">
        <f>Calculations!K426</f>
        <v>0</v>
      </c>
      <c r="I448" s="19">
        <f>Calculations!G426</f>
        <v>0</v>
      </c>
      <c r="J448" s="19">
        <f>Calculations!J426</f>
        <v>0</v>
      </c>
      <c r="K448" s="19">
        <f>Calculations!F426</f>
        <v>0</v>
      </c>
      <c r="L448" s="19">
        <f>Calculations!I426</f>
        <v>0</v>
      </c>
      <c r="M448" s="19">
        <f>Calculations!E426</f>
        <v>0</v>
      </c>
      <c r="N448" s="19">
        <f>Calculations!S426</f>
        <v>7.270193800302259</v>
      </c>
      <c r="O448" s="19">
        <f>Calculations!P426</f>
        <v>2.7199999999899999E-2</v>
      </c>
      <c r="P448" s="19">
        <f>Calculations!T426</f>
        <v>2.9418907243869734</v>
      </c>
      <c r="Q448" s="19">
        <f>Calculations!Q426</f>
        <v>1.1006505452399999E-2</v>
      </c>
      <c r="R448" s="19">
        <f>Calculations!U426</f>
        <v>17.487606790219541</v>
      </c>
      <c r="S448" s="19">
        <f>Calculations!R426</f>
        <v>6.5426440856699991E-2</v>
      </c>
      <c r="T448" s="50" t="s">
        <v>62</v>
      </c>
      <c r="U448" s="49" t="s">
        <v>69</v>
      </c>
      <c r="V448" s="49" t="s">
        <v>60</v>
      </c>
    </row>
    <row r="449" spans="2:22" x14ac:dyDescent="0.2">
      <c r="B449" s="18">
        <f>Calculations!A427</f>
        <v>4994</v>
      </c>
      <c r="C449" s="18" t="str">
        <f>Calculations!B427</f>
        <v>SHLAA 2013</v>
      </c>
      <c r="D449" s="18" t="str">
        <f>Calculations!C427</f>
        <v>Housing</v>
      </c>
      <c r="E449" s="19">
        <f>Calculations!D427</f>
        <v>3.1413655005429003E-2</v>
      </c>
      <c r="F449" s="19">
        <f>Calculations!L427</f>
        <v>100</v>
      </c>
      <c r="G449" s="19">
        <f>Calculations!H427</f>
        <v>3.1413655005429003E-2</v>
      </c>
      <c r="H449" s="19">
        <f>Calculations!K427</f>
        <v>0</v>
      </c>
      <c r="I449" s="19">
        <f>Calculations!G427</f>
        <v>0</v>
      </c>
      <c r="J449" s="19">
        <f>Calculations!J427</f>
        <v>0</v>
      </c>
      <c r="K449" s="19">
        <f>Calculations!F427</f>
        <v>0</v>
      </c>
      <c r="L449" s="19">
        <f>Calculations!I427</f>
        <v>0</v>
      </c>
      <c r="M449" s="19">
        <f>Calculations!E427</f>
        <v>0</v>
      </c>
      <c r="N449" s="19">
        <f>Calculations!S427</f>
        <v>0</v>
      </c>
      <c r="O449" s="19">
        <f>Calculations!P427</f>
        <v>0</v>
      </c>
      <c r="P449" s="19">
        <f>Calculations!T427</f>
        <v>0</v>
      </c>
      <c r="Q449" s="19">
        <f>Calculations!Q427</f>
        <v>0</v>
      </c>
      <c r="R449" s="19">
        <f>Calculations!U427</f>
        <v>0</v>
      </c>
      <c r="S449" s="19">
        <f>Calculations!R427</f>
        <v>0</v>
      </c>
      <c r="T449" s="50" t="s">
        <v>62</v>
      </c>
      <c r="U449" s="51" t="s">
        <v>70</v>
      </c>
      <c r="V449" s="49" t="s">
        <v>64</v>
      </c>
    </row>
    <row r="450" spans="2:22" x14ac:dyDescent="0.2">
      <c r="B450" s="18">
        <f>Calculations!A428</f>
        <v>4996</v>
      </c>
      <c r="C450" s="18" t="str">
        <f>Calculations!B428</f>
        <v>SHLAA 2013</v>
      </c>
      <c r="D450" s="18" t="str">
        <f>Calculations!C428</f>
        <v>Housing</v>
      </c>
      <c r="E450" s="19">
        <f>Calculations!D428</f>
        <v>4.9611976701631998E-2</v>
      </c>
      <c r="F450" s="19">
        <f>Calculations!L428</f>
        <v>100</v>
      </c>
      <c r="G450" s="19">
        <f>Calculations!H428</f>
        <v>4.9611976701631998E-2</v>
      </c>
      <c r="H450" s="19">
        <f>Calculations!K428</f>
        <v>0</v>
      </c>
      <c r="I450" s="19">
        <f>Calculations!G428</f>
        <v>0</v>
      </c>
      <c r="J450" s="19">
        <f>Calculations!J428</f>
        <v>0</v>
      </c>
      <c r="K450" s="19">
        <f>Calculations!F428</f>
        <v>0</v>
      </c>
      <c r="L450" s="19">
        <f>Calculations!I428</f>
        <v>0</v>
      </c>
      <c r="M450" s="19">
        <f>Calculations!E428</f>
        <v>0</v>
      </c>
      <c r="N450" s="19">
        <f>Calculations!S428</f>
        <v>0</v>
      </c>
      <c r="O450" s="19">
        <f>Calculations!P428</f>
        <v>0</v>
      </c>
      <c r="P450" s="19">
        <f>Calculations!T428</f>
        <v>0</v>
      </c>
      <c r="Q450" s="19">
        <f>Calculations!Q428</f>
        <v>0</v>
      </c>
      <c r="R450" s="19">
        <f>Calculations!U428</f>
        <v>0</v>
      </c>
      <c r="S450" s="19">
        <f>Calculations!R428</f>
        <v>0</v>
      </c>
      <c r="T450" s="50" t="s">
        <v>62</v>
      </c>
      <c r="U450" s="51" t="s">
        <v>70</v>
      </c>
      <c r="V450" s="49" t="s">
        <v>64</v>
      </c>
    </row>
    <row r="451" spans="2:22" x14ac:dyDescent="0.2">
      <c r="B451" s="18">
        <f>Calculations!A429</f>
        <v>5002</v>
      </c>
      <c r="C451" s="18" t="str">
        <f>Calculations!B429</f>
        <v>SHLAA 2013</v>
      </c>
      <c r="D451" s="18" t="str">
        <f>Calculations!C429</f>
        <v>Housing</v>
      </c>
      <c r="E451" s="19">
        <f>Calculations!D429</f>
        <v>2.4329807918148298</v>
      </c>
      <c r="F451" s="19">
        <f>Calculations!L429</f>
        <v>100</v>
      </c>
      <c r="G451" s="19">
        <f>Calculations!H429</f>
        <v>2.4329807918148298</v>
      </c>
      <c r="H451" s="19">
        <f>Calculations!K429</f>
        <v>0</v>
      </c>
      <c r="I451" s="19">
        <f>Calculations!G429</f>
        <v>0</v>
      </c>
      <c r="J451" s="19">
        <f>Calculations!J429</f>
        <v>0</v>
      </c>
      <c r="K451" s="19">
        <f>Calculations!F429</f>
        <v>0</v>
      </c>
      <c r="L451" s="19">
        <f>Calculations!I429</f>
        <v>0</v>
      </c>
      <c r="M451" s="19">
        <f>Calculations!E429</f>
        <v>0</v>
      </c>
      <c r="N451" s="19">
        <f>Calculations!S429</f>
        <v>0</v>
      </c>
      <c r="O451" s="19">
        <f>Calculations!P429</f>
        <v>0</v>
      </c>
      <c r="P451" s="19">
        <f>Calculations!T429</f>
        <v>1.1015356687098627</v>
      </c>
      <c r="Q451" s="19">
        <f>Calculations!Q429</f>
        <v>2.68001512347E-2</v>
      </c>
      <c r="R451" s="19">
        <f>Calculations!U429</f>
        <v>4.3779266614697798</v>
      </c>
      <c r="S451" s="19">
        <f>Calculations!R429</f>
        <v>0.1065141147533</v>
      </c>
      <c r="T451" s="50" t="s">
        <v>62</v>
      </c>
      <c r="U451" s="49" t="s">
        <v>69</v>
      </c>
      <c r="V451" s="49" t="s">
        <v>60</v>
      </c>
    </row>
    <row r="452" spans="2:22" x14ac:dyDescent="0.2">
      <c r="B452" s="18">
        <f>Calculations!A430</f>
        <v>5004</v>
      </c>
      <c r="C452" s="18" t="str">
        <f>Calculations!B430</f>
        <v>SHLAA 2013</v>
      </c>
      <c r="D452" s="18" t="str">
        <f>Calculations!C430</f>
        <v>Housing</v>
      </c>
      <c r="E452" s="19">
        <f>Calculations!D430</f>
        <v>0.239556364996903</v>
      </c>
      <c r="F452" s="19">
        <f>Calculations!L430</f>
        <v>100</v>
      </c>
      <c r="G452" s="19">
        <f>Calculations!H430</f>
        <v>0.239556364996903</v>
      </c>
      <c r="H452" s="19">
        <f>Calculations!K430</f>
        <v>0</v>
      </c>
      <c r="I452" s="19">
        <f>Calculations!G430</f>
        <v>0</v>
      </c>
      <c r="J452" s="19">
        <f>Calculations!J430</f>
        <v>0</v>
      </c>
      <c r="K452" s="19">
        <f>Calculations!F430</f>
        <v>0</v>
      </c>
      <c r="L452" s="19">
        <f>Calculations!I430</f>
        <v>0</v>
      </c>
      <c r="M452" s="19">
        <f>Calculations!E430</f>
        <v>0</v>
      </c>
      <c r="N452" s="19">
        <f>Calculations!S430</f>
        <v>0</v>
      </c>
      <c r="O452" s="19">
        <f>Calculations!P430</f>
        <v>0</v>
      </c>
      <c r="P452" s="19">
        <f>Calculations!T430</f>
        <v>0</v>
      </c>
      <c r="Q452" s="19">
        <f>Calculations!Q430</f>
        <v>0</v>
      </c>
      <c r="R452" s="19">
        <f>Calculations!U430</f>
        <v>0</v>
      </c>
      <c r="S452" s="19">
        <f>Calculations!R430</f>
        <v>0</v>
      </c>
      <c r="T452" s="50" t="s">
        <v>62</v>
      </c>
      <c r="U452" s="51" t="s">
        <v>70</v>
      </c>
      <c r="V452" s="49" t="s">
        <v>64</v>
      </c>
    </row>
    <row r="453" spans="2:22" x14ac:dyDescent="0.2">
      <c r="B453" s="18">
        <f>Calculations!A431</f>
        <v>5005</v>
      </c>
      <c r="C453" s="18" t="str">
        <f>Calculations!B431</f>
        <v>SHLAA 2013</v>
      </c>
      <c r="D453" s="18" t="str">
        <f>Calculations!C431</f>
        <v>Housing</v>
      </c>
      <c r="E453" s="19">
        <f>Calculations!D431</f>
        <v>9.6168434998474994E-2</v>
      </c>
      <c r="F453" s="19">
        <f>Calculations!L431</f>
        <v>100</v>
      </c>
      <c r="G453" s="19">
        <f>Calculations!H431</f>
        <v>9.6168434998474994E-2</v>
      </c>
      <c r="H453" s="19">
        <f>Calculations!K431</f>
        <v>0</v>
      </c>
      <c r="I453" s="19">
        <f>Calculations!G431</f>
        <v>0</v>
      </c>
      <c r="J453" s="19">
        <f>Calculations!J431</f>
        <v>0</v>
      </c>
      <c r="K453" s="19">
        <f>Calculations!F431</f>
        <v>0</v>
      </c>
      <c r="L453" s="19">
        <f>Calculations!I431</f>
        <v>0</v>
      </c>
      <c r="M453" s="19">
        <f>Calculations!E431</f>
        <v>0</v>
      </c>
      <c r="N453" s="19">
        <f>Calculations!S431</f>
        <v>0</v>
      </c>
      <c r="O453" s="19">
        <f>Calculations!P431</f>
        <v>0</v>
      </c>
      <c r="P453" s="19">
        <f>Calculations!T431</f>
        <v>0</v>
      </c>
      <c r="Q453" s="19">
        <f>Calculations!Q431</f>
        <v>0</v>
      </c>
      <c r="R453" s="19">
        <f>Calculations!U431</f>
        <v>0</v>
      </c>
      <c r="S453" s="19">
        <f>Calculations!R431</f>
        <v>0</v>
      </c>
      <c r="T453" s="50" t="s">
        <v>62</v>
      </c>
      <c r="U453" s="51" t="s">
        <v>70</v>
      </c>
      <c r="V453" s="49" t="s">
        <v>64</v>
      </c>
    </row>
    <row r="454" spans="2:22" x14ac:dyDescent="0.2">
      <c r="B454" s="18">
        <f>Calculations!A432</f>
        <v>5006</v>
      </c>
      <c r="C454" s="18" t="str">
        <f>Calculations!B432</f>
        <v>SHLAA 2013</v>
      </c>
      <c r="D454" s="18" t="str">
        <f>Calculations!C432</f>
        <v>Housing</v>
      </c>
      <c r="E454" s="19">
        <f>Calculations!D432</f>
        <v>5.6029354671379199</v>
      </c>
      <c r="F454" s="19">
        <f>Calculations!L432</f>
        <v>100</v>
      </c>
      <c r="G454" s="19">
        <f>Calculations!H432</f>
        <v>5.6029354671379199</v>
      </c>
      <c r="H454" s="19">
        <f>Calculations!K432</f>
        <v>0</v>
      </c>
      <c r="I454" s="19">
        <f>Calculations!G432</f>
        <v>0</v>
      </c>
      <c r="J454" s="19">
        <f>Calculations!J432</f>
        <v>0</v>
      </c>
      <c r="K454" s="19">
        <f>Calculations!F432</f>
        <v>0</v>
      </c>
      <c r="L454" s="19">
        <f>Calculations!I432</f>
        <v>0</v>
      </c>
      <c r="M454" s="19">
        <f>Calculations!E432</f>
        <v>0</v>
      </c>
      <c r="N454" s="19">
        <f>Calculations!S432</f>
        <v>0</v>
      </c>
      <c r="O454" s="19">
        <f>Calculations!P432</f>
        <v>0</v>
      </c>
      <c r="P454" s="19">
        <f>Calculations!T432</f>
        <v>1.6872690608141343</v>
      </c>
      <c r="Q454" s="19">
        <f>Calculations!Q432</f>
        <v>9.4536596634400005E-2</v>
      </c>
      <c r="R454" s="19">
        <f>Calculations!U432</f>
        <v>10.246701210336603</v>
      </c>
      <c r="S454" s="19">
        <f>Calculations!R432</f>
        <v>0.57411605632560003</v>
      </c>
      <c r="T454" s="50" t="s">
        <v>62</v>
      </c>
      <c r="U454" s="49" t="s">
        <v>69</v>
      </c>
      <c r="V454" s="49" t="s">
        <v>60</v>
      </c>
    </row>
    <row r="455" spans="2:22" x14ac:dyDescent="0.2">
      <c r="B455" s="18">
        <f>Calculations!A433</f>
        <v>5007</v>
      </c>
      <c r="C455" s="18" t="str">
        <f>Calculations!B433</f>
        <v>SHLAA 2013</v>
      </c>
      <c r="D455" s="18" t="str">
        <f>Calculations!C433</f>
        <v>Housing</v>
      </c>
      <c r="E455" s="19">
        <f>Calculations!D433</f>
        <v>3.00622183499594</v>
      </c>
      <c r="F455" s="19">
        <f>Calculations!L433</f>
        <v>100</v>
      </c>
      <c r="G455" s="19">
        <f>Calculations!H433</f>
        <v>3.00622183499594</v>
      </c>
      <c r="H455" s="19">
        <f>Calculations!K433</f>
        <v>0</v>
      </c>
      <c r="I455" s="19">
        <f>Calculations!G433</f>
        <v>0</v>
      </c>
      <c r="J455" s="19">
        <f>Calculations!J433</f>
        <v>0</v>
      </c>
      <c r="K455" s="19">
        <f>Calculations!F433</f>
        <v>0</v>
      </c>
      <c r="L455" s="19">
        <f>Calculations!I433</f>
        <v>0</v>
      </c>
      <c r="M455" s="19">
        <f>Calculations!E433</f>
        <v>0</v>
      </c>
      <c r="N455" s="19">
        <f>Calculations!S433</f>
        <v>0.42855545816423096</v>
      </c>
      <c r="O455" s="19">
        <f>Calculations!P433</f>
        <v>1.2883327758400001E-2</v>
      </c>
      <c r="P455" s="19">
        <f>Calculations!T433</f>
        <v>0.13346995446546678</v>
      </c>
      <c r="Q455" s="19">
        <f>Calculations!Q433</f>
        <v>4.0124029143000003E-3</v>
      </c>
      <c r="R455" s="19">
        <f>Calculations!U433</f>
        <v>0.41207727147377099</v>
      </c>
      <c r="S455" s="19">
        <f>Calculations!R433</f>
        <v>1.2387956912099998E-2</v>
      </c>
      <c r="T455" s="50" t="s">
        <v>62</v>
      </c>
      <c r="U455" s="49" t="s">
        <v>69</v>
      </c>
      <c r="V455" s="49" t="s">
        <v>60</v>
      </c>
    </row>
    <row r="456" spans="2:22" x14ac:dyDescent="0.2">
      <c r="B456" s="18">
        <f>Calculations!A434</f>
        <v>5011</v>
      </c>
      <c r="C456" s="18" t="str">
        <f>Calculations!B434</f>
        <v>SHLAA 2013</v>
      </c>
      <c r="D456" s="18" t="str">
        <f>Calculations!C434</f>
        <v>Housing</v>
      </c>
      <c r="E456" s="19">
        <f>Calculations!D434</f>
        <v>5.2559624994857002E-2</v>
      </c>
      <c r="F456" s="19">
        <f>Calculations!L434</f>
        <v>100</v>
      </c>
      <c r="G456" s="19">
        <f>Calculations!H434</f>
        <v>5.2559624994857002E-2</v>
      </c>
      <c r="H456" s="19">
        <f>Calculations!K434</f>
        <v>0</v>
      </c>
      <c r="I456" s="19">
        <f>Calculations!G434</f>
        <v>0</v>
      </c>
      <c r="J456" s="19">
        <f>Calculations!J434</f>
        <v>0</v>
      </c>
      <c r="K456" s="19">
        <f>Calculations!F434</f>
        <v>0</v>
      </c>
      <c r="L456" s="19">
        <f>Calculations!I434</f>
        <v>0</v>
      </c>
      <c r="M456" s="19">
        <f>Calculations!E434</f>
        <v>0</v>
      </c>
      <c r="N456" s="19">
        <f>Calculations!S434</f>
        <v>0</v>
      </c>
      <c r="O456" s="19">
        <f>Calculations!P434</f>
        <v>0</v>
      </c>
      <c r="P456" s="19">
        <f>Calculations!T434</f>
        <v>0.45208973054174373</v>
      </c>
      <c r="Q456" s="19">
        <f>Calculations!Q434</f>
        <v>2.3761666701299999E-4</v>
      </c>
      <c r="R456" s="19">
        <f>Calculations!U434</f>
        <v>2.0595004423507972</v>
      </c>
      <c r="S456" s="19">
        <f>Calculations!R434</f>
        <v>1.0824657092670001E-3</v>
      </c>
      <c r="T456" s="50" t="s">
        <v>62</v>
      </c>
      <c r="U456" s="49" t="s">
        <v>69</v>
      </c>
      <c r="V456" s="49" t="s">
        <v>60</v>
      </c>
    </row>
    <row r="457" spans="2:22" x14ac:dyDescent="0.2">
      <c r="B457" s="18">
        <f>Calculations!A435</f>
        <v>5016</v>
      </c>
      <c r="C457" s="18" t="str">
        <f>Calculations!B435</f>
        <v>SHLAA 2013</v>
      </c>
      <c r="D457" s="18" t="str">
        <f>Calculations!C435</f>
        <v>Housing</v>
      </c>
      <c r="E457" s="19">
        <f>Calculations!D435</f>
        <v>0.333163427810863</v>
      </c>
      <c r="F457" s="19">
        <f>Calculations!L435</f>
        <v>100</v>
      </c>
      <c r="G457" s="19">
        <f>Calculations!H435</f>
        <v>0.333163427810863</v>
      </c>
      <c r="H457" s="19">
        <f>Calculations!K435</f>
        <v>0</v>
      </c>
      <c r="I457" s="19">
        <f>Calculations!G435</f>
        <v>0</v>
      </c>
      <c r="J457" s="19">
        <f>Calculations!J435</f>
        <v>0</v>
      </c>
      <c r="K457" s="19">
        <f>Calculations!F435</f>
        <v>0</v>
      </c>
      <c r="L457" s="19">
        <f>Calculations!I435</f>
        <v>0</v>
      </c>
      <c r="M457" s="19">
        <f>Calculations!E435</f>
        <v>0</v>
      </c>
      <c r="N457" s="19">
        <f>Calculations!S435</f>
        <v>0</v>
      </c>
      <c r="O457" s="19">
        <f>Calculations!P435</f>
        <v>0</v>
      </c>
      <c r="P457" s="19">
        <f>Calculations!T435</f>
        <v>0</v>
      </c>
      <c r="Q457" s="19">
        <f>Calculations!Q435</f>
        <v>0</v>
      </c>
      <c r="R457" s="19">
        <f>Calculations!U435</f>
        <v>0</v>
      </c>
      <c r="S457" s="19">
        <f>Calculations!R435</f>
        <v>0</v>
      </c>
      <c r="T457" s="50" t="s">
        <v>62</v>
      </c>
      <c r="U457" s="51" t="s">
        <v>70</v>
      </c>
      <c r="V457" s="49" t="s">
        <v>64</v>
      </c>
    </row>
    <row r="458" spans="2:22" x14ac:dyDescent="0.2">
      <c r="B458" s="18">
        <f>Calculations!A436</f>
        <v>5020</v>
      </c>
      <c r="C458" s="18" t="str">
        <f>Calculations!B436</f>
        <v>SHLAA 2013</v>
      </c>
      <c r="D458" s="18" t="str">
        <f>Calculations!C436</f>
        <v>Housing</v>
      </c>
      <c r="E458" s="19">
        <f>Calculations!D436</f>
        <v>0.11968841000038601</v>
      </c>
      <c r="F458" s="19">
        <f>Calculations!L436</f>
        <v>100</v>
      </c>
      <c r="G458" s="19">
        <f>Calculations!H436</f>
        <v>0.11968841000038601</v>
      </c>
      <c r="H458" s="19">
        <f>Calculations!K436</f>
        <v>0</v>
      </c>
      <c r="I458" s="19">
        <f>Calculations!G436</f>
        <v>0</v>
      </c>
      <c r="J458" s="19">
        <f>Calculations!J436</f>
        <v>0</v>
      </c>
      <c r="K458" s="19">
        <f>Calculations!F436</f>
        <v>0</v>
      </c>
      <c r="L458" s="19">
        <f>Calculations!I436</f>
        <v>0</v>
      </c>
      <c r="M458" s="19">
        <f>Calculations!E436</f>
        <v>0</v>
      </c>
      <c r="N458" s="19">
        <f>Calculations!S436</f>
        <v>0.40910669345713657</v>
      </c>
      <c r="O458" s="19">
        <f>Calculations!P436</f>
        <v>4.8965329660399998E-4</v>
      </c>
      <c r="P458" s="19">
        <f>Calculations!T436</f>
        <v>1.8715368236062087</v>
      </c>
      <c r="Q458" s="19">
        <f>Calculations!Q436</f>
        <v>2.240012666746E-3</v>
      </c>
      <c r="R458" s="19">
        <f>Calculations!U436</f>
        <v>9.0153885052990521</v>
      </c>
      <c r="S458" s="19">
        <f>Calculations!R436</f>
        <v>1.0790375157350001E-2</v>
      </c>
      <c r="T458" s="50" t="s">
        <v>62</v>
      </c>
      <c r="U458" s="49" t="s">
        <v>69</v>
      </c>
      <c r="V458" s="49" t="s">
        <v>60</v>
      </c>
    </row>
    <row r="459" spans="2:22" x14ac:dyDescent="0.2">
      <c r="B459" s="18">
        <f>Calculations!A437</f>
        <v>5052</v>
      </c>
      <c r="C459" s="18" t="str">
        <f>Calculations!B437</f>
        <v>SHLAA 2013</v>
      </c>
      <c r="D459" s="18" t="str">
        <f>Calculations!C437</f>
        <v>Housing</v>
      </c>
      <c r="E459" s="19">
        <f>Calculations!D437</f>
        <v>0.27132674890827002</v>
      </c>
      <c r="F459" s="19">
        <f>Calculations!L437</f>
        <v>100</v>
      </c>
      <c r="G459" s="19">
        <f>Calculations!H437</f>
        <v>0.27132674890827002</v>
      </c>
      <c r="H459" s="19">
        <f>Calculations!K437</f>
        <v>0</v>
      </c>
      <c r="I459" s="19">
        <f>Calculations!G437</f>
        <v>0</v>
      </c>
      <c r="J459" s="19">
        <f>Calculations!J437</f>
        <v>0</v>
      </c>
      <c r="K459" s="19">
        <f>Calculations!F437</f>
        <v>0</v>
      </c>
      <c r="L459" s="19">
        <f>Calculations!I437</f>
        <v>0</v>
      </c>
      <c r="M459" s="19">
        <f>Calculations!E437</f>
        <v>0</v>
      </c>
      <c r="N459" s="19">
        <f>Calculations!S437</f>
        <v>0</v>
      </c>
      <c r="O459" s="19">
        <f>Calculations!P437</f>
        <v>0</v>
      </c>
      <c r="P459" s="19">
        <f>Calculations!T437</f>
        <v>0</v>
      </c>
      <c r="Q459" s="19">
        <f>Calculations!Q437</f>
        <v>0</v>
      </c>
      <c r="R459" s="19">
        <f>Calculations!U437</f>
        <v>0</v>
      </c>
      <c r="S459" s="19">
        <f>Calculations!R437</f>
        <v>0</v>
      </c>
      <c r="T459" s="50" t="s">
        <v>62</v>
      </c>
      <c r="U459" s="51" t="s">
        <v>70</v>
      </c>
      <c r="V459" s="49" t="s">
        <v>64</v>
      </c>
    </row>
    <row r="460" spans="2:22" x14ac:dyDescent="0.2">
      <c r="B460" s="18">
        <f>Calculations!A438</f>
        <v>5098</v>
      </c>
      <c r="C460" s="18" t="str">
        <f>Calculations!B438</f>
        <v>SHLAA 2013</v>
      </c>
      <c r="D460" s="18" t="str">
        <f>Calculations!C438</f>
        <v>Housing</v>
      </c>
      <c r="E460" s="19">
        <f>Calculations!D438</f>
        <v>0.436204156175102</v>
      </c>
      <c r="F460" s="19">
        <f>Calculations!L438</f>
        <v>100</v>
      </c>
      <c r="G460" s="19">
        <f>Calculations!H438</f>
        <v>0.436204156175102</v>
      </c>
      <c r="H460" s="19">
        <f>Calculations!K438</f>
        <v>0</v>
      </c>
      <c r="I460" s="19">
        <f>Calculations!G438</f>
        <v>0</v>
      </c>
      <c r="J460" s="19">
        <f>Calculations!J438</f>
        <v>0</v>
      </c>
      <c r="K460" s="19">
        <f>Calculations!F438</f>
        <v>0</v>
      </c>
      <c r="L460" s="19">
        <f>Calculations!I438</f>
        <v>0</v>
      </c>
      <c r="M460" s="19">
        <f>Calculations!E438</f>
        <v>0</v>
      </c>
      <c r="N460" s="19">
        <f>Calculations!S438</f>
        <v>0</v>
      </c>
      <c r="O460" s="19">
        <f>Calculations!P438</f>
        <v>0</v>
      </c>
      <c r="P460" s="19">
        <f>Calculations!T438</f>
        <v>0</v>
      </c>
      <c r="Q460" s="19">
        <f>Calculations!Q438</f>
        <v>0</v>
      </c>
      <c r="R460" s="19">
        <f>Calculations!U438</f>
        <v>0</v>
      </c>
      <c r="S460" s="19">
        <f>Calculations!R438</f>
        <v>0</v>
      </c>
      <c r="T460" s="50" t="s">
        <v>62</v>
      </c>
      <c r="U460" s="51" t="s">
        <v>70</v>
      </c>
      <c r="V460" s="49" t="s">
        <v>64</v>
      </c>
    </row>
    <row r="461" spans="2:22" x14ac:dyDescent="0.2">
      <c r="B461" s="18">
        <f>Calculations!A439</f>
        <v>5100</v>
      </c>
      <c r="C461" s="18" t="str">
        <f>Calculations!B439</f>
        <v>SHLAA 2013</v>
      </c>
      <c r="D461" s="18" t="str">
        <f>Calculations!C439</f>
        <v>Housing</v>
      </c>
      <c r="E461" s="19">
        <f>Calculations!D439</f>
        <v>0.196622462869422</v>
      </c>
      <c r="F461" s="19">
        <f>Calculations!L439</f>
        <v>100</v>
      </c>
      <c r="G461" s="19">
        <f>Calculations!H439</f>
        <v>0.196622462869422</v>
      </c>
      <c r="H461" s="19">
        <f>Calculations!K439</f>
        <v>0</v>
      </c>
      <c r="I461" s="19">
        <f>Calculations!G439</f>
        <v>0</v>
      </c>
      <c r="J461" s="19">
        <f>Calculations!J439</f>
        <v>0</v>
      </c>
      <c r="K461" s="19">
        <f>Calculations!F439</f>
        <v>0</v>
      </c>
      <c r="L461" s="19">
        <f>Calculations!I439</f>
        <v>0</v>
      </c>
      <c r="M461" s="19">
        <f>Calculations!E439</f>
        <v>0</v>
      </c>
      <c r="N461" s="19">
        <f>Calculations!S439</f>
        <v>0</v>
      </c>
      <c r="O461" s="19">
        <f>Calculations!P439</f>
        <v>0</v>
      </c>
      <c r="P461" s="19">
        <f>Calculations!T439</f>
        <v>0</v>
      </c>
      <c r="Q461" s="19">
        <f>Calculations!Q439</f>
        <v>0</v>
      </c>
      <c r="R461" s="19">
        <f>Calculations!U439</f>
        <v>0.23720197981689081</v>
      </c>
      <c r="S461" s="19">
        <f>Calculations!R439</f>
        <v>4.66392374691E-4</v>
      </c>
      <c r="T461" s="50" t="s">
        <v>62</v>
      </c>
      <c r="U461" s="49" t="s">
        <v>69</v>
      </c>
      <c r="V461" s="49" t="s">
        <v>60</v>
      </c>
    </row>
    <row r="462" spans="2:22" x14ac:dyDescent="0.2">
      <c r="B462" s="18">
        <f>Calculations!A440</f>
        <v>5101</v>
      </c>
      <c r="C462" s="18" t="str">
        <f>Calculations!B440</f>
        <v>SHLAA 2013</v>
      </c>
      <c r="D462" s="18" t="str">
        <f>Calculations!C440</f>
        <v>Housing</v>
      </c>
      <c r="E462" s="19">
        <f>Calculations!D440</f>
        <v>3.2573404944678801</v>
      </c>
      <c r="F462" s="19">
        <f>Calculations!L440</f>
        <v>100</v>
      </c>
      <c r="G462" s="19">
        <f>Calculations!H440</f>
        <v>3.2573404944678801</v>
      </c>
      <c r="H462" s="19">
        <f>Calculations!K440</f>
        <v>0</v>
      </c>
      <c r="I462" s="19">
        <f>Calculations!G440</f>
        <v>0</v>
      </c>
      <c r="J462" s="19">
        <f>Calculations!J440</f>
        <v>0</v>
      </c>
      <c r="K462" s="19">
        <f>Calculations!F440</f>
        <v>0</v>
      </c>
      <c r="L462" s="19">
        <f>Calculations!I440</f>
        <v>0</v>
      </c>
      <c r="M462" s="19">
        <f>Calculations!E440</f>
        <v>0</v>
      </c>
      <c r="N462" s="19">
        <f>Calculations!S440</f>
        <v>0.68767757135439622</v>
      </c>
      <c r="O462" s="19">
        <f>Calculations!P440</f>
        <v>2.2400000003099999E-2</v>
      </c>
      <c r="P462" s="19">
        <f>Calculations!T440</f>
        <v>2.0166087090207863</v>
      </c>
      <c r="Q462" s="19">
        <f>Calculations!Q440</f>
        <v>6.5687812093900011E-2</v>
      </c>
      <c r="R462" s="19">
        <f>Calculations!U440</f>
        <v>7.5100874382173748</v>
      </c>
      <c r="S462" s="19">
        <f>Calculations!R440</f>
        <v>0.24462911929499997</v>
      </c>
      <c r="T462" s="50" t="s">
        <v>62</v>
      </c>
      <c r="U462" s="49" t="s">
        <v>69</v>
      </c>
      <c r="V462" s="49" t="s">
        <v>60</v>
      </c>
    </row>
    <row r="463" spans="2:22" x14ac:dyDescent="0.2">
      <c r="B463" s="18">
        <f>Calculations!A441</f>
        <v>5102</v>
      </c>
      <c r="C463" s="18" t="str">
        <f>Calculations!B441</f>
        <v>SHLAA 2013</v>
      </c>
      <c r="D463" s="18" t="str">
        <f>Calculations!C441</f>
        <v>Housing</v>
      </c>
      <c r="E463" s="19">
        <f>Calculations!D441</f>
        <v>0.14991235292059901</v>
      </c>
      <c r="F463" s="19">
        <f>Calculations!L441</f>
        <v>100</v>
      </c>
      <c r="G463" s="19">
        <f>Calculations!H441</f>
        <v>0.14991235292059901</v>
      </c>
      <c r="H463" s="19">
        <f>Calculations!K441</f>
        <v>0</v>
      </c>
      <c r="I463" s="19">
        <f>Calculations!G441</f>
        <v>0</v>
      </c>
      <c r="J463" s="19">
        <f>Calculations!J441</f>
        <v>0</v>
      </c>
      <c r="K463" s="19">
        <f>Calculations!F441</f>
        <v>0</v>
      </c>
      <c r="L463" s="19">
        <f>Calculations!I441</f>
        <v>0</v>
      </c>
      <c r="M463" s="19">
        <f>Calculations!E441</f>
        <v>0</v>
      </c>
      <c r="N463" s="19">
        <f>Calculations!S441</f>
        <v>0</v>
      </c>
      <c r="O463" s="19">
        <f>Calculations!P441</f>
        <v>0</v>
      </c>
      <c r="P463" s="19">
        <f>Calculations!T441</f>
        <v>0</v>
      </c>
      <c r="Q463" s="19">
        <f>Calculations!Q441</f>
        <v>0</v>
      </c>
      <c r="R463" s="19">
        <f>Calculations!U441</f>
        <v>0</v>
      </c>
      <c r="S463" s="19">
        <f>Calculations!R441</f>
        <v>0</v>
      </c>
      <c r="T463" s="50" t="s">
        <v>62</v>
      </c>
      <c r="U463" s="51" t="s">
        <v>70</v>
      </c>
      <c r="V463" s="49" t="s">
        <v>64</v>
      </c>
    </row>
    <row r="464" spans="2:22" x14ac:dyDescent="0.2">
      <c r="B464" s="18">
        <f>Calculations!A442</f>
        <v>5103</v>
      </c>
      <c r="C464" s="18" t="str">
        <f>Calculations!B442</f>
        <v>SHLAA 2013</v>
      </c>
      <c r="D464" s="18" t="str">
        <f>Calculations!C442</f>
        <v>Mixed Use</v>
      </c>
      <c r="E464" s="19">
        <f>Calculations!D442</f>
        <v>0.88723451013306298</v>
      </c>
      <c r="F464" s="19">
        <f>Calculations!L442</f>
        <v>100</v>
      </c>
      <c r="G464" s="19">
        <f>Calculations!H442</f>
        <v>0.88723451013306298</v>
      </c>
      <c r="H464" s="19">
        <f>Calculations!K442</f>
        <v>0</v>
      </c>
      <c r="I464" s="19">
        <f>Calculations!G442</f>
        <v>0</v>
      </c>
      <c r="J464" s="19">
        <f>Calculations!J442</f>
        <v>0</v>
      </c>
      <c r="K464" s="19">
        <f>Calculations!F442</f>
        <v>0</v>
      </c>
      <c r="L464" s="19">
        <f>Calculations!I442</f>
        <v>0</v>
      </c>
      <c r="M464" s="19">
        <f>Calculations!E442</f>
        <v>0</v>
      </c>
      <c r="N464" s="19">
        <f>Calculations!S442</f>
        <v>0</v>
      </c>
      <c r="O464" s="19">
        <f>Calculations!P442</f>
        <v>0</v>
      </c>
      <c r="P464" s="19">
        <f>Calculations!T442</f>
        <v>0</v>
      </c>
      <c r="Q464" s="19">
        <f>Calculations!Q442</f>
        <v>0</v>
      </c>
      <c r="R464" s="19">
        <f>Calculations!U442</f>
        <v>0</v>
      </c>
      <c r="S464" s="19">
        <f>Calculations!R442</f>
        <v>0</v>
      </c>
      <c r="T464" s="50" t="s">
        <v>62</v>
      </c>
      <c r="U464" s="51" t="s">
        <v>70</v>
      </c>
      <c r="V464" s="49" t="s">
        <v>64</v>
      </c>
    </row>
    <row r="465" spans="2:22" x14ac:dyDescent="0.2">
      <c r="B465" s="18">
        <f>Calculations!A443</f>
        <v>5104</v>
      </c>
      <c r="C465" s="18" t="str">
        <f>Calculations!B443</f>
        <v>SHLAA 2013</v>
      </c>
      <c r="D465" s="18" t="str">
        <f>Calculations!C443</f>
        <v>Housing</v>
      </c>
      <c r="E465" s="19">
        <f>Calculations!D443</f>
        <v>0.64420482404045099</v>
      </c>
      <c r="F465" s="19">
        <f>Calculations!L443</f>
        <v>100</v>
      </c>
      <c r="G465" s="19">
        <f>Calculations!H443</f>
        <v>0.64420482404045099</v>
      </c>
      <c r="H465" s="19">
        <f>Calculations!K443</f>
        <v>0</v>
      </c>
      <c r="I465" s="19">
        <f>Calculations!G443</f>
        <v>0</v>
      </c>
      <c r="J465" s="19">
        <f>Calculations!J443</f>
        <v>0</v>
      </c>
      <c r="K465" s="19">
        <f>Calculations!F443</f>
        <v>0</v>
      </c>
      <c r="L465" s="19">
        <f>Calculations!I443</f>
        <v>0</v>
      </c>
      <c r="M465" s="19">
        <f>Calculations!E443</f>
        <v>0</v>
      </c>
      <c r="N465" s="19">
        <f>Calculations!S443</f>
        <v>0</v>
      </c>
      <c r="O465" s="19">
        <f>Calculations!P443</f>
        <v>0</v>
      </c>
      <c r="P465" s="19">
        <f>Calculations!T443</f>
        <v>0</v>
      </c>
      <c r="Q465" s="19">
        <f>Calculations!Q443</f>
        <v>0</v>
      </c>
      <c r="R465" s="19">
        <f>Calculations!U443</f>
        <v>0</v>
      </c>
      <c r="S465" s="19">
        <f>Calculations!R443</f>
        <v>0</v>
      </c>
      <c r="T465" s="50" t="s">
        <v>62</v>
      </c>
      <c r="U465" s="51" t="s">
        <v>70</v>
      </c>
      <c r="V465" s="49" t="s">
        <v>64</v>
      </c>
    </row>
    <row r="466" spans="2:22" x14ac:dyDescent="0.2">
      <c r="B466" s="18">
        <f>Calculations!A444</f>
        <v>5106</v>
      </c>
      <c r="C466" s="18" t="str">
        <f>Calculations!B444</f>
        <v>SHLAA 2013</v>
      </c>
      <c r="D466" s="18" t="str">
        <f>Calculations!C444</f>
        <v>Housing</v>
      </c>
      <c r="E466" s="19">
        <f>Calculations!D444</f>
        <v>7.1117458401129999E-2</v>
      </c>
      <c r="F466" s="19">
        <f>Calculations!L444</f>
        <v>100</v>
      </c>
      <c r="G466" s="19">
        <f>Calculations!H444</f>
        <v>7.1117458401129999E-2</v>
      </c>
      <c r="H466" s="19">
        <f>Calculations!K444</f>
        <v>0</v>
      </c>
      <c r="I466" s="19">
        <f>Calculations!G444</f>
        <v>0</v>
      </c>
      <c r="J466" s="19">
        <f>Calculations!J444</f>
        <v>0</v>
      </c>
      <c r="K466" s="19">
        <f>Calculations!F444</f>
        <v>0</v>
      </c>
      <c r="L466" s="19">
        <f>Calculations!I444</f>
        <v>0</v>
      </c>
      <c r="M466" s="19">
        <f>Calculations!E444</f>
        <v>0</v>
      </c>
      <c r="N466" s="19">
        <f>Calculations!S444</f>
        <v>0</v>
      </c>
      <c r="O466" s="19">
        <f>Calculations!P444</f>
        <v>0</v>
      </c>
      <c r="P466" s="19">
        <f>Calculations!T444</f>
        <v>0</v>
      </c>
      <c r="Q466" s="19">
        <f>Calculations!Q444</f>
        <v>0</v>
      </c>
      <c r="R466" s="19">
        <f>Calculations!U444</f>
        <v>0</v>
      </c>
      <c r="S466" s="19">
        <f>Calculations!R444</f>
        <v>0</v>
      </c>
      <c r="T466" s="50" t="s">
        <v>62</v>
      </c>
      <c r="U466" s="51" t="s">
        <v>70</v>
      </c>
      <c r="V466" s="49" t="s">
        <v>64</v>
      </c>
    </row>
    <row r="467" spans="2:22" x14ac:dyDescent="0.2">
      <c r="B467" s="18">
        <f>Calculations!A445</f>
        <v>5108</v>
      </c>
      <c r="C467" s="18" t="str">
        <f>Calculations!B445</f>
        <v>SHLAA 2013</v>
      </c>
      <c r="D467" s="18" t="str">
        <f>Calculations!C445</f>
        <v>Housing</v>
      </c>
      <c r="E467" s="19">
        <f>Calculations!D445</f>
        <v>0.117519315400926</v>
      </c>
      <c r="F467" s="19">
        <f>Calculations!L445</f>
        <v>100</v>
      </c>
      <c r="G467" s="19">
        <f>Calculations!H445</f>
        <v>0.117519315400926</v>
      </c>
      <c r="H467" s="19">
        <f>Calculations!K445</f>
        <v>0</v>
      </c>
      <c r="I467" s="19">
        <f>Calculations!G445</f>
        <v>0</v>
      </c>
      <c r="J467" s="19">
        <f>Calculations!J445</f>
        <v>0</v>
      </c>
      <c r="K467" s="19">
        <f>Calculations!F445</f>
        <v>0</v>
      </c>
      <c r="L467" s="19">
        <f>Calculations!I445</f>
        <v>0</v>
      </c>
      <c r="M467" s="19">
        <f>Calculations!E445</f>
        <v>0</v>
      </c>
      <c r="N467" s="19">
        <f>Calculations!S445</f>
        <v>0</v>
      </c>
      <c r="O467" s="19">
        <f>Calculations!P445</f>
        <v>0</v>
      </c>
      <c r="P467" s="19">
        <f>Calculations!T445</f>
        <v>0</v>
      </c>
      <c r="Q467" s="19">
        <f>Calculations!Q445</f>
        <v>0</v>
      </c>
      <c r="R467" s="19">
        <f>Calculations!U445</f>
        <v>0</v>
      </c>
      <c r="S467" s="19">
        <f>Calculations!R445</f>
        <v>0</v>
      </c>
      <c r="T467" s="50" t="s">
        <v>62</v>
      </c>
      <c r="U467" s="51" t="s">
        <v>70</v>
      </c>
      <c r="V467" s="49" t="s">
        <v>64</v>
      </c>
    </row>
    <row r="468" spans="2:22" x14ac:dyDescent="0.2">
      <c r="B468" s="18">
        <f>Calculations!A446</f>
        <v>5116</v>
      </c>
      <c r="C468" s="18" t="str">
        <f>Calculations!B446</f>
        <v>SHLAA 2013</v>
      </c>
      <c r="D468" s="18" t="str">
        <f>Calculations!C446</f>
        <v>Housing</v>
      </c>
      <c r="E468" s="19">
        <f>Calculations!D446</f>
        <v>1.7386418476655401</v>
      </c>
      <c r="F468" s="19">
        <f>Calculations!L446</f>
        <v>100</v>
      </c>
      <c r="G468" s="19">
        <f>Calculations!H446</f>
        <v>1.7386418476655401</v>
      </c>
      <c r="H468" s="19">
        <f>Calculations!K446</f>
        <v>0</v>
      </c>
      <c r="I468" s="19">
        <f>Calculations!G446</f>
        <v>0</v>
      </c>
      <c r="J468" s="19">
        <f>Calculations!J446</f>
        <v>0</v>
      </c>
      <c r="K468" s="19">
        <f>Calculations!F446</f>
        <v>0</v>
      </c>
      <c r="L468" s="19">
        <f>Calculations!I446</f>
        <v>0</v>
      </c>
      <c r="M468" s="19">
        <f>Calculations!E446</f>
        <v>0</v>
      </c>
      <c r="N468" s="19">
        <f>Calculations!S446</f>
        <v>3.1181322338980593</v>
      </c>
      <c r="O468" s="19">
        <f>Calculations!P446</f>
        <v>5.4213151884100003E-2</v>
      </c>
      <c r="P468" s="19">
        <f>Calculations!T446</f>
        <v>0.2596940356843736</v>
      </c>
      <c r="Q468" s="19">
        <f>Calculations!Q446</f>
        <v>4.5151491803000002E-3</v>
      </c>
      <c r="R468" s="19">
        <f>Calculations!U446</f>
        <v>2.7848266015574543</v>
      </c>
      <c r="S468" s="19">
        <f>Calculations!R446</f>
        <v>4.8418160679599996E-2</v>
      </c>
      <c r="T468" s="50" t="s">
        <v>62</v>
      </c>
      <c r="U468" s="49" t="s">
        <v>69</v>
      </c>
      <c r="V468" s="49" t="s">
        <v>60</v>
      </c>
    </row>
    <row r="469" spans="2:22" x14ac:dyDescent="0.2">
      <c r="B469" s="18">
        <f>Calculations!A447</f>
        <v>5117</v>
      </c>
      <c r="C469" s="18" t="str">
        <f>Calculations!B447</f>
        <v>SHLAA 2013</v>
      </c>
      <c r="D469" s="18" t="str">
        <f>Calculations!C447</f>
        <v>Housing</v>
      </c>
      <c r="E469" s="19">
        <f>Calculations!D447</f>
        <v>4.2685573630734899</v>
      </c>
      <c r="F469" s="19">
        <f>Calculations!L447</f>
        <v>100</v>
      </c>
      <c r="G469" s="19">
        <f>Calculations!H447</f>
        <v>4.2685573630734899</v>
      </c>
      <c r="H469" s="19">
        <f>Calculations!K447</f>
        <v>0</v>
      </c>
      <c r="I469" s="19">
        <f>Calculations!G447</f>
        <v>0</v>
      </c>
      <c r="J469" s="19">
        <f>Calculations!J447</f>
        <v>0</v>
      </c>
      <c r="K469" s="19">
        <f>Calculations!F447</f>
        <v>0</v>
      </c>
      <c r="L469" s="19">
        <f>Calculations!I447</f>
        <v>0</v>
      </c>
      <c r="M469" s="19">
        <f>Calculations!E447</f>
        <v>0</v>
      </c>
      <c r="N469" s="19">
        <f>Calculations!S447</f>
        <v>1.6024149187853467</v>
      </c>
      <c r="O469" s="19">
        <f>Calculations!P447</f>
        <v>6.8400000002799999E-2</v>
      </c>
      <c r="P469" s="19">
        <f>Calculations!T447</f>
        <v>2.0291138295219109</v>
      </c>
      <c r="Q469" s="19">
        <f>Calculations!Q447</f>
        <v>8.6613887775199988E-2</v>
      </c>
      <c r="R469" s="19">
        <f>Calculations!U447</f>
        <v>11.415739818291641</v>
      </c>
      <c r="S469" s="19">
        <f>Calculations!R447</f>
        <v>0.48728740256300007</v>
      </c>
      <c r="T469" s="50" t="s">
        <v>62</v>
      </c>
      <c r="U469" s="49" t="s">
        <v>69</v>
      </c>
      <c r="V469" s="49" t="s">
        <v>60</v>
      </c>
    </row>
    <row r="470" spans="2:22" x14ac:dyDescent="0.2">
      <c r="B470" s="18">
        <f>Calculations!A448</f>
        <v>5119</v>
      </c>
      <c r="C470" s="18" t="str">
        <f>Calculations!B448</f>
        <v>SHLAA 2013</v>
      </c>
      <c r="D470" s="18" t="str">
        <f>Calculations!C448</f>
        <v>Housing</v>
      </c>
      <c r="E470" s="19">
        <f>Calculations!D448</f>
        <v>4.6143537945118003E-2</v>
      </c>
      <c r="F470" s="19">
        <f>Calculations!L448</f>
        <v>100</v>
      </c>
      <c r="G470" s="19">
        <f>Calculations!H448</f>
        <v>4.6143537945118003E-2</v>
      </c>
      <c r="H470" s="19">
        <f>Calculations!K448</f>
        <v>0</v>
      </c>
      <c r="I470" s="19">
        <f>Calculations!G448</f>
        <v>0</v>
      </c>
      <c r="J470" s="19">
        <f>Calculations!J448</f>
        <v>0</v>
      </c>
      <c r="K470" s="19">
        <f>Calculations!F448</f>
        <v>0</v>
      </c>
      <c r="L470" s="19">
        <f>Calculations!I448</f>
        <v>0</v>
      </c>
      <c r="M470" s="19">
        <f>Calculations!E448</f>
        <v>0</v>
      </c>
      <c r="N470" s="19">
        <f>Calculations!S448</f>
        <v>0</v>
      </c>
      <c r="O470" s="19">
        <f>Calculations!P448</f>
        <v>0</v>
      </c>
      <c r="P470" s="19">
        <f>Calculations!T448</f>
        <v>0</v>
      </c>
      <c r="Q470" s="19">
        <f>Calculations!Q448</f>
        <v>0</v>
      </c>
      <c r="R470" s="19">
        <f>Calculations!U448</f>
        <v>0</v>
      </c>
      <c r="S470" s="19">
        <f>Calculations!R448</f>
        <v>0</v>
      </c>
      <c r="T470" s="50" t="s">
        <v>62</v>
      </c>
      <c r="U470" s="51" t="s">
        <v>70</v>
      </c>
      <c r="V470" s="49" t="s">
        <v>64</v>
      </c>
    </row>
    <row r="471" spans="2:22" x14ac:dyDescent="0.2">
      <c r="B471" s="18">
        <f>Calculations!A449</f>
        <v>5142</v>
      </c>
      <c r="C471" s="18" t="str">
        <f>Calculations!B449</f>
        <v>SHLAA 2013</v>
      </c>
      <c r="D471" s="18" t="str">
        <f>Calculations!C449</f>
        <v>Housing</v>
      </c>
      <c r="E471" s="19">
        <f>Calculations!D449</f>
        <v>3.2241788688135001E-2</v>
      </c>
      <c r="F471" s="19">
        <f>Calculations!L449</f>
        <v>100</v>
      </c>
      <c r="G471" s="19">
        <f>Calculations!H449</f>
        <v>3.2241788688135001E-2</v>
      </c>
      <c r="H471" s="19">
        <f>Calculations!K449</f>
        <v>0</v>
      </c>
      <c r="I471" s="19">
        <f>Calculations!G449</f>
        <v>0</v>
      </c>
      <c r="J471" s="19">
        <f>Calculations!J449</f>
        <v>0</v>
      </c>
      <c r="K471" s="19">
        <f>Calculations!F449</f>
        <v>0</v>
      </c>
      <c r="L471" s="19">
        <f>Calculations!I449</f>
        <v>0</v>
      </c>
      <c r="M471" s="19">
        <f>Calculations!E449</f>
        <v>0</v>
      </c>
      <c r="N471" s="19">
        <f>Calculations!S449</f>
        <v>0</v>
      </c>
      <c r="O471" s="19">
        <f>Calculations!P449</f>
        <v>0</v>
      </c>
      <c r="P471" s="19">
        <f>Calculations!T449</f>
        <v>0</v>
      </c>
      <c r="Q471" s="19">
        <f>Calculations!Q449</f>
        <v>0</v>
      </c>
      <c r="R471" s="19">
        <f>Calculations!U449</f>
        <v>0</v>
      </c>
      <c r="S471" s="19">
        <f>Calculations!R449</f>
        <v>0</v>
      </c>
      <c r="T471" s="50" t="s">
        <v>62</v>
      </c>
      <c r="U471" s="51" t="s">
        <v>70</v>
      </c>
      <c r="V471" s="49" t="s">
        <v>64</v>
      </c>
    </row>
    <row r="472" spans="2:22" x14ac:dyDescent="0.2">
      <c r="B472" s="18">
        <f>Calculations!A450</f>
        <v>5143</v>
      </c>
      <c r="C472" s="18" t="str">
        <f>Calculations!B450</f>
        <v>CSUCP allocation</v>
      </c>
      <c r="D472" s="18" t="str">
        <f>Calculations!C450</f>
        <v>Housing</v>
      </c>
      <c r="E472" s="19">
        <f>Calculations!D450</f>
        <v>76.500834185369797</v>
      </c>
      <c r="F472" s="19">
        <f>Calculations!L450</f>
        <v>100</v>
      </c>
      <c r="G472" s="19">
        <f>Calculations!H450</f>
        <v>76.500834185369797</v>
      </c>
      <c r="H472" s="19">
        <f>Calculations!K450</f>
        <v>0</v>
      </c>
      <c r="I472" s="19">
        <f>Calculations!G450</f>
        <v>0</v>
      </c>
      <c r="J472" s="19">
        <f>Calculations!J450</f>
        <v>0</v>
      </c>
      <c r="K472" s="19">
        <f>Calculations!F450</f>
        <v>0</v>
      </c>
      <c r="L472" s="19">
        <f>Calculations!I450</f>
        <v>0</v>
      </c>
      <c r="M472" s="19">
        <f>Calculations!E450</f>
        <v>0</v>
      </c>
      <c r="N472" s="19">
        <f>Calculations!S450</f>
        <v>0.63198334756650332</v>
      </c>
      <c r="O472" s="19">
        <f>Calculations!P450</f>
        <v>0.483472532801</v>
      </c>
      <c r="P472" s="19">
        <f>Calculations!T450</f>
        <v>0.39952620100376829</v>
      </c>
      <c r="Q472" s="19">
        <f>Calculations!Q450</f>
        <v>0.30564087655700001</v>
      </c>
      <c r="R472" s="19">
        <f>Calculations!U450</f>
        <v>2.7249174612538551</v>
      </c>
      <c r="S472" s="19">
        <f>Calculations!R450</f>
        <v>2.084584588722</v>
      </c>
      <c r="T472" s="50" t="s">
        <v>62</v>
      </c>
      <c r="U472" s="49" t="s">
        <v>69</v>
      </c>
      <c r="V472" s="49" t="s">
        <v>60</v>
      </c>
    </row>
    <row r="473" spans="2:22" x14ac:dyDescent="0.2">
      <c r="B473" s="18">
        <f>Calculations!A451</f>
        <v>5145</v>
      </c>
      <c r="C473" s="18" t="str">
        <f>Calculations!B451</f>
        <v>CSUCP allocation</v>
      </c>
      <c r="D473" s="18" t="str">
        <f>Calculations!C451</f>
        <v>Housing</v>
      </c>
      <c r="E473" s="19">
        <f>Calculations!D451</f>
        <v>48.594830117043102</v>
      </c>
      <c r="F473" s="19">
        <f>Calculations!L451</f>
        <v>100</v>
      </c>
      <c r="G473" s="19">
        <f>Calculations!H451</f>
        <v>48.594830117043102</v>
      </c>
      <c r="H473" s="19">
        <f>Calculations!K451</f>
        <v>0</v>
      </c>
      <c r="I473" s="19">
        <f>Calculations!G451</f>
        <v>0</v>
      </c>
      <c r="J473" s="19">
        <f>Calculations!J451</f>
        <v>0</v>
      </c>
      <c r="K473" s="19">
        <f>Calculations!F451</f>
        <v>0</v>
      </c>
      <c r="L473" s="19">
        <f>Calculations!I451</f>
        <v>0</v>
      </c>
      <c r="M473" s="19">
        <f>Calculations!E451</f>
        <v>0</v>
      </c>
      <c r="N473" s="19">
        <f>Calculations!S451</f>
        <v>2.1798186972331677</v>
      </c>
      <c r="O473" s="19">
        <f>Calculations!P451</f>
        <v>1.05927919278</v>
      </c>
      <c r="P473" s="19">
        <f>Calculations!T451</f>
        <v>1.3830778656519689</v>
      </c>
      <c r="Q473" s="19">
        <f>Calculations!Q451</f>
        <v>0.6721043391999999</v>
      </c>
      <c r="R473" s="19">
        <f>Calculations!U451</f>
        <v>4.4459951474802351</v>
      </c>
      <c r="S473" s="19">
        <f>Calculations!R451</f>
        <v>2.16052378893</v>
      </c>
      <c r="T473" s="50" t="s">
        <v>62</v>
      </c>
      <c r="U473" s="49" t="s">
        <v>69</v>
      </c>
      <c r="V473" s="49" t="s">
        <v>60</v>
      </c>
    </row>
    <row r="474" spans="2:22" x14ac:dyDescent="0.2">
      <c r="B474" s="18">
        <f>Calculations!A452</f>
        <v>5146</v>
      </c>
      <c r="C474" s="18" t="str">
        <f>Calculations!B452</f>
        <v>ELR 2014</v>
      </c>
      <c r="D474" s="18" t="str">
        <f>Calculations!C452</f>
        <v>Employment</v>
      </c>
      <c r="E474" s="19">
        <f>Calculations!D452</f>
        <v>21.854534446982701</v>
      </c>
      <c r="F474" s="19">
        <f>Calculations!L452</f>
        <v>100</v>
      </c>
      <c r="G474" s="19">
        <f>Calculations!H452</f>
        <v>21.854534446982701</v>
      </c>
      <c r="H474" s="19">
        <f>Calculations!K452</f>
        <v>0</v>
      </c>
      <c r="I474" s="19">
        <f>Calculations!G452</f>
        <v>0</v>
      </c>
      <c r="J474" s="19">
        <f>Calculations!J452</f>
        <v>0</v>
      </c>
      <c r="K474" s="19">
        <f>Calculations!F452</f>
        <v>0</v>
      </c>
      <c r="L474" s="19">
        <f>Calculations!I452</f>
        <v>0</v>
      </c>
      <c r="M474" s="19">
        <f>Calculations!E452</f>
        <v>0</v>
      </c>
      <c r="N474" s="19">
        <f>Calculations!S452</f>
        <v>3.71301424007242</v>
      </c>
      <c r="O474" s="19">
        <f>Calculations!P452</f>
        <v>0.81146197611799997</v>
      </c>
      <c r="P474" s="19">
        <f>Calculations!T452</f>
        <v>1.3262750517296773</v>
      </c>
      <c r="Q474" s="19">
        <f>Calculations!Q452</f>
        <v>0.28985123804199997</v>
      </c>
      <c r="R474" s="19">
        <f>Calculations!U452</f>
        <v>3.3643987738275247</v>
      </c>
      <c r="S474" s="19">
        <f>Calculations!R452</f>
        <v>0.73527368896</v>
      </c>
      <c r="T474" s="50" t="s">
        <v>63</v>
      </c>
      <c r="U474" s="49" t="s">
        <v>69</v>
      </c>
      <c r="V474" s="49" t="s">
        <v>60</v>
      </c>
    </row>
    <row r="475" spans="2:22" x14ac:dyDescent="0.2">
      <c r="B475" s="18">
        <f>Calculations!A453</f>
        <v>5152</v>
      </c>
      <c r="C475" s="18" t="str">
        <f>Calculations!B453</f>
        <v>SHLAA 2013</v>
      </c>
      <c r="D475" s="18" t="str">
        <f>Calculations!C453</f>
        <v>Housing</v>
      </c>
      <c r="E475" s="19">
        <f>Calculations!D453</f>
        <v>12.0304288401489</v>
      </c>
      <c r="F475" s="19">
        <f>Calculations!L453</f>
        <v>100</v>
      </c>
      <c r="G475" s="19">
        <f>Calculations!H453</f>
        <v>12.0304288401489</v>
      </c>
      <c r="H475" s="19">
        <f>Calculations!K453</f>
        <v>0</v>
      </c>
      <c r="I475" s="19">
        <f>Calculations!G453</f>
        <v>0</v>
      </c>
      <c r="J475" s="19">
        <f>Calculations!J453</f>
        <v>0</v>
      </c>
      <c r="K475" s="19">
        <f>Calculations!F453</f>
        <v>0</v>
      </c>
      <c r="L475" s="19">
        <f>Calculations!I453</f>
        <v>0</v>
      </c>
      <c r="M475" s="19">
        <f>Calculations!E453</f>
        <v>0</v>
      </c>
      <c r="N475" s="19">
        <f>Calculations!S453</f>
        <v>0.84570982161880048</v>
      </c>
      <c r="O475" s="19">
        <f>Calculations!P453</f>
        <v>0.10174251828399999</v>
      </c>
      <c r="P475" s="19">
        <f>Calculations!T453</f>
        <v>1.1500998041919135</v>
      </c>
      <c r="Q475" s="19">
        <f>Calculations!Q453</f>
        <v>0.138361938534</v>
      </c>
      <c r="R475" s="19">
        <f>Calculations!U453</f>
        <v>2.6331698186835313</v>
      </c>
      <c r="S475" s="19">
        <f>Calculations!R453</f>
        <v>0.31678162127700005</v>
      </c>
      <c r="T475" s="50" t="s">
        <v>62</v>
      </c>
      <c r="U475" s="49" t="s">
        <v>69</v>
      </c>
      <c r="V475" s="49" t="s">
        <v>60</v>
      </c>
    </row>
    <row r="476" spans="2:22" x14ac:dyDescent="0.2">
      <c r="B476" s="18">
        <f>Calculations!A454</f>
        <v>5153</v>
      </c>
      <c r="C476" s="18" t="str">
        <f>Calculations!B454</f>
        <v>SHLAA 2013</v>
      </c>
      <c r="D476" s="18" t="str">
        <f>Calculations!C454</f>
        <v>Housing</v>
      </c>
      <c r="E476" s="19">
        <f>Calculations!D454</f>
        <v>3.2241788688135001E-2</v>
      </c>
      <c r="F476" s="19">
        <f>Calculations!L454</f>
        <v>100</v>
      </c>
      <c r="G476" s="19">
        <f>Calculations!H454</f>
        <v>3.2241788688135001E-2</v>
      </c>
      <c r="H476" s="19">
        <f>Calculations!K454</f>
        <v>0</v>
      </c>
      <c r="I476" s="19">
        <f>Calculations!G454</f>
        <v>0</v>
      </c>
      <c r="J476" s="19">
        <f>Calculations!J454</f>
        <v>0</v>
      </c>
      <c r="K476" s="19">
        <f>Calculations!F454</f>
        <v>0</v>
      </c>
      <c r="L476" s="19">
        <f>Calculations!I454</f>
        <v>0</v>
      </c>
      <c r="M476" s="19">
        <f>Calculations!E454</f>
        <v>0</v>
      </c>
      <c r="N476" s="19">
        <f>Calculations!S454</f>
        <v>0</v>
      </c>
      <c r="O476" s="19">
        <f>Calculations!P454</f>
        <v>0</v>
      </c>
      <c r="P476" s="19">
        <f>Calculations!T454</f>
        <v>0</v>
      </c>
      <c r="Q476" s="19">
        <f>Calculations!Q454</f>
        <v>0</v>
      </c>
      <c r="R476" s="19">
        <f>Calculations!U454</f>
        <v>0</v>
      </c>
      <c r="S476" s="19">
        <f>Calculations!R454</f>
        <v>0</v>
      </c>
      <c r="T476" s="50" t="s">
        <v>62</v>
      </c>
      <c r="U476" s="51" t="s">
        <v>70</v>
      </c>
      <c r="V476" s="49" t="s">
        <v>64</v>
      </c>
    </row>
    <row r="477" spans="2:22" x14ac:dyDescent="0.2">
      <c r="B477" s="18">
        <f>Calculations!A455</f>
        <v>5159</v>
      </c>
      <c r="C477" s="18" t="str">
        <f>Calculations!B455</f>
        <v>SHLAA 2013</v>
      </c>
      <c r="D477" s="18" t="str">
        <f>Calculations!C455</f>
        <v>Housing</v>
      </c>
      <c r="E477" s="19">
        <f>Calculations!D455</f>
        <v>3.4636221271869001E-2</v>
      </c>
      <c r="F477" s="19">
        <f>Calculations!L455</f>
        <v>100</v>
      </c>
      <c r="G477" s="19">
        <f>Calculations!H455</f>
        <v>3.4636221271869001E-2</v>
      </c>
      <c r="H477" s="19">
        <f>Calculations!K455</f>
        <v>0</v>
      </c>
      <c r="I477" s="19">
        <f>Calculations!G455</f>
        <v>0</v>
      </c>
      <c r="J477" s="19">
        <f>Calculations!J455</f>
        <v>0</v>
      </c>
      <c r="K477" s="19">
        <f>Calculations!F455</f>
        <v>0</v>
      </c>
      <c r="L477" s="19">
        <f>Calculations!I455</f>
        <v>0</v>
      </c>
      <c r="M477" s="19">
        <f>Calculations!E455</f>
        <v>0</v>
      </c>
      <c r="N477" s="19">
        <f>Calculations!S455</f>
        <v>0</v>
      </c>
      <c r="O477" s="19">
        <f>Calculations!P455</f>
        <v>0</v>
      </c>
      <c r="P477" s="19">
        <f>Calculations!T455</f>
        <v>0</v>
      </c>
      <c r="Q477" s="19">
        <f>Calculations!Q455</f>
        <v>0</v>
      </c>
      <c r="R477" s="19">
        <f>Calculations!U455</f>
        <v>5.7417345396600962E-3</v>
      </c>
      <c r="S477" s="19">
        <f>Calculations!R455</f>
        <v>1.9887198799999998E-6</v>
      </c>
      <c r="T477" s="50" t="s">
        <v>62</v>
      </c>
      <c r="U477" s="49" t="s">
        <v>69</v>
      </c>
      <c r="V477" s="49" t="s">
        <v>60</v>
      </c>
    </row>
    <row r="478" spans="2:22" x14ac:dyDescent="0.2">
      <c r="B478" s="18">
        <f>Calculations!A456</f>
        <v>5161</v>
      </c>
      <c r="C478" s="18" t="str">
        <f>Calculations!B456</f>
        <v>SHLAA 2013</v>
      </c>
      <c r="D478" s="18" t="str">
        <f>Calculations!C456</f>
        <v>Housing</v>
      </c>
      <c r="E478" s="19">
        <f>Calculations!D456</f>
        <v>3.7515412473064003E-2</v>
      </c>
      <c r="F478" s="19">
        <f>Calculations!L456</f>
        <v>100</v>
      </c>
      <c r="G478" s="19">
        <f>Calculations!H456</f>
        <v>3.7515412473064003E-2</v>
      </c>
      <c r="H478" s="19">
        <f>Calculations!K456</f>
        <v>0</v>
      </c>
      <c r="I478" s="19">
        <f>Calculations!G456</f>
        <v>0</v>
      </c>
      <c r="J478" s="19">
        <f>Calculations!J456</f>
        <v>0</v>
      </c>
      <c r="K478" s="19">
        <f>Calculations!F456</f>
        <v>0</v>
      </c>
      <c r="L478" s="19">
        <f>Calculations!I456</f>
        <v>0</v>
      </c>
      <c r="M478" s="19">
        <f>Calculations!E456</f>
        <v>0</v>
      </c>
      <c r="N478" s="19">
        <f>Calculations!S456</f>
        <v>0</v>
      </c>
      <c r="O478" s="19">
        <f>Calculations!P456</f>
        <v>0</v>
      </c>
      <c r="P478" s="19">
        <f>Calculations!T456</f>
        <v>0</v>
      </c>
      <c r="Q478" s="19">
        <f>Calculations!Q456</f>
        <v>0</v>
      </c>
      <c r="R478" s="19">
        <f>Calculations!U456</f>
        <v>0</v>
      </c>
      <c r="S478" s="19">
        <f>Calculations!R456</f>
        <v>0</v>
      </c>
      <c r="T478" s="50" t="s">
        <v>62</v>
      </c>
      <c r="U478" s="51" t="s">
        <v>70</v>
      </c>
      <c r="V478" s="49" t="s">
        <v>64</v>
      </c>
    </row>
    <row r="479" spans="2:22" x14ac:dyDescent="0.2">
      <c r="B479" s="18">
        <f>Calculations!A457</f>
        <v>5198</v>
      </c>
      <c r="C479" s="18" t="str">
        <f>Calculations!B457</f>
        <v>PP</v>
      </c>
      <c r="D479" s="18" t="str">
        <f>Calculations!C457</f>
        <v>Housing</v>
      </c>
      <c r="E479" s="19">
        <f>Calculations!D457</f>
        <v>4.4633242027280001E-2</v>
      </c>
      <c r="F479" s="19">
        <f>Calculations!L457</f>
        <v>100</v>
      </c>
      <c r="G479" s="19">
        <f>Calculations!H457</f>
        <v>4.4633242027280001E-2</v>
      </c>
      <c r="H479" s="19">
        <f>Calculations!K457</f>
        <v>0</v>
      </c>
      <c r="I479" s="19">
        <f>Calculations!G457</f>
        <v>0</v>
      </c>
      <c r="J479" s="19">
        <f>Calculations!J457</f>
        <v>0</v>
      </c>
      <c r="K479" s="19">
        <f>Calculations!F457</f>
        <v>0</v>
      </c>
      <c r="L479" s="19">
        <f>Calculations!I457</f>
        <v>0</v>
      </c>
      <c r="M479" s="19">
        <f>Calculations!E457</f>
        <v>0</v>
      </c>
      <c r="N479" s="19">
        <f>Calculations!S457</f>
        <v>0</v>
      </c>
      <c r="O479" s="19">
        <f>Calculations!P457</f>
        <v>0</v>
      </c>
      <c r="P479" s="19">
        <f>Calculations!T457</f>
        <v>0</v>
      </c>
      <c r="Q479" s="19">
        <f>Calculations!Q457</f>
        <v>0</v>
      </c>
      <c r="R479" s="19">
        <f>Calculations!U457</f>
        <v>0</v>
      </c>
      <c r="S479" s="19">
        <f>Calculations!R457</f>
        <v>0</v>
      </c>
      <c r="T479" s="50" t="s">
        <v>62</v>
      </c>
      <c r="U479" s="51" t="s">
        <v>70</v>
      </c>
      <c r="V479" s="49" t="s">
        <v>64</v>
      </c>
    </row>
    <row r="480" spans="2:22" x14ac:dyDescent="0.2">
      <c r="B480" s="18">
        <f>Calculations!A458</f>
        <v>5202</v>
      </c>
      <c r="C480" s="18" t="str">
        <f>Calculations!B458</f>
        <v>SHLAA 2013</v>
      </c>
      <c r="D480" s="18" t="str">
        <f>Calculations!C458</f>
        <v>Housing</v>
      </c>
      <c r="E480" s="19">
        <f>Calculations!D458</f>
        <v>0.173710457512184</v>
      </c>
      <c r="F480" s="19">
        <f>Calculations!L458</f>
        <v>100</v>
      </c>
      <c r="G480" s="19">
        <f>Calculations!H458</f>
        <v>0.173710457512184</v>
      </c>
      <c r="H480" s="19">
        <f>Calculations!K458</f>
        <v>0</v>
      </c>
      <c r="I480" s="19">
        <f>Calculations!G458</f>
        <v>0</v>
      </c>
      <c r="J480" s="19">
        <f>Calculations!J458</f>
        <v>0</v>
      </c>
      <c r="K480" s="19">
        <f>Calculations!F458</f>
        <v>0</v>
      </c>
      <c r="L480" s="19">
        <f>Calculations!I458</f>
        <v>0</v>
      </c>
      <c r="M480" s="19">
        <f>Calculations!E458</f>
        <v>0</v>
      </c>
      <c r="N480" s="19">
        <f>Calculations!S458</f>
        <v>0</v>
      </c>
      <c r="O480" s="19">
        <f>Calculations!P458</f>
        <v>0</v>
      </c>
      <c r="P480" s="19">
        <f>Calculations!T458</f>
        <v>0</v>
      </c>
      <c r="Q480" s="19">
        <f>Calculations!Q458</f>
        <v>0</v>
      </c>
      <c r="R480" s="19">
        <f>Calculations!U458</f>
        <v>1.3213979583462905E-3</v>
      </c>
      <c r="S480" s="19">
        <f>Calculations!R458</f>
        <v>2.2954064389999998E-6</v>
      </c>
      <c r="T480" s="50" t="s">
        <v>62</v>
      </c>
      <c r="U480" s="49" t="s">
        <v>69</v>
      </c>
      <c r="V480" s="49" t="s">
        <v>60</v>
      </c>
    </row>
    <row r="481" spans="2:22" x14ac:dyDescent="0.2">
      <c r="B481" s="18">
        <f>Calculations!A459</f>
        <v>5203</v>
      </c>
      <c r="C481" s="18" t="str">
        <f>Calculations!B459</f>
        <v>SHLAA 2013</v>
      </c>
      <c r="D481" s="18" t="str">
        <f>Calculations!C459</f>
        <v>Housing</v>
      </c>
      <c r="E481" s="19">
        <f>Calculations!D459</f>
        <v>36.2781654224164</v>
      </c>
      <c r="F481" s="19">
        <f>Calculations!L459</f>
        <v>100</v>
      </c>
      <c r="G481" s="19">
        <f>Calculations!H459</f>
        <v>36.2781654224164</v>
      </c>
      <c r="H481" s="19">
        <f>Calculations!K459</f>
        <v>0</v>
      </c>
      <c r="I481" s="19">
        <f>Calculations!G459</f>
        <v>0</v>
      </c>
      <c r="J481" s="19">
        <f>Calculations!J459</f>
        <v>0</v>
      </c>
      <c r="K481" s="19">
        <f>Calculations!F459</f>
        <v>0</v>
      </c>
      <c r="L481" s="19">
        <f>Calculations!I459</f>
        <v>0</v>
      </c>
      <c r="M481" s="19">
        <f>Calculations!E459</f>
        <v>0</v>
      </c>
      <c r="N481" s="19">
        <f>Calculations!S459</f>
        <v>0.94163282714378882</v>
      </c>
      <c r="O481" s="19">
        <f>Calculations!P459</f>
        <v>0.34160711470299998</v>
      </c>
      <c r="P481" s="19">
        <f>Calculations!T459</f>
        <v>1.9770081734999365</v>
      </c>
      <c r="Q481" s="19">
        <f>Calculations!Q459</f>
        <v>0.71722229559700001</v>
      </c>
      <c r="R481" s="19">
        <f>Calculations!U459</f>
        <v>13.05148204954247</v>
      </c>
      <c r="S481" s="19">
        <f>Calculations!R459</f>
        <v>4.73483824801</v>
      </c>
      <c r="T481" s="50" t="s">
        <v>62</v>
      </c>
      <c r="U481" s="49" t="s">
        <v>69</v>
      </c>
      <c r="V481" s="49" t="s">
        <v>60</v>
      </c>
    </row>
    <row r="482" spans="2:22" x14ac:dyDescent="0.2">
      <c r="B482" s="18">
        <f>Calculations!A460</f>
        <v>5205</v>
      </c>
      <c r="C482" s="18" t="str">
        <f>Calculations!B460</f>
        <v>SHLAA 2013</v>
      </c>
      <c r="D482" s="18" t="str">
        <f>Calculations!C460</f>
        <v>Housing</v>
      </c>
      <c r="E482" s="19">
        <f>Calculations!D460</f>
        <v>0.17044548819185401</v>
      </c>
      <c r="F482" s="19">
        <f>Calculations!L460</f>
        <v>100</v>
      </c>
      <c r="G482" s="19">
        <f>Calculations!H460</f>
        <v>0.17044548819185401</v>
      </c>
      <c r="H482" s="19">
        <f>Calculations!K460</f>
        <v>0</v>
      </c>
      <c r="I482" s="19">
        <f>Calculations!G460</f>
        <v>0</v>
      </c>
      <c r="J482" s="19">
        <f>Calculations!J460</f>
        <v>0</v>
      </c>
      <c r="K482" s="19">
        <f>Calculations!F460</f>
        <v>0</v>
      </c>
      <c r="L482" s="19">
        <f>Calculations!I460</f>
        <v>0</v>
      </c>
      <c r="M482" s="19">
        <f>Calculations!E460</f>
        <v>0</v>
      </c>
      <c r="N482" s="19">
        <f>Calculations!S460</f>
        <v>0</v>
      </c>
      <c r="O482" s="19">
        <f>Calculations!P460</f>
        <v>0</v>
      </c>
      <c r="P482" s="19">
        <f>Calculations!T460</f>
        <v>5.736323697224905E-4</v>
      </c>
      <c r="Q482" s="19">
        <f>Calculations!Q460</f>
        <v>9.7773049299999994E-7</v>
      </c>
      <c r="R482" s="19">
        <f>Calculations!U460</f>
        <v>6.9019282986038171</v>
      </c>
      <c r="S482" s="19">
        <f>Calculations!R460</f>
        <v>1.1764025383207E-2</v>
      </c>
      <c r="T482" s="50" t="s">
        <v>62</v>
      </c>
      <c r="U482" s="49" t="s">
        <v>69</v>
      </c>
      <c r="V482" s="49" t="s">
        <v>60</v>
      </c>
    </row>
    <row r="483" spans="2:22" x14ac:dyDescent="0.2">
      <c r="B483" s="18">
        <f>Calculations!A461</f>
        <v>5222</v>
      </c>
      <c r="C483" s="18" t="str">
        <f>Calculations!B461</f>
        <v>SHLAA 2013</v>
      </c>
      <c r="D483" s="18" t="str">
        <f>Calculations!C461</f>
        <v>Housing</v>
      </c>
      <c r="E483" s="19">
        <f>Calculations!D461</f>
        <v>0.43601920678350198</v>
      </c>
      <c r="F483" s="19">
        <f>Calculations!L461</f>
        <v>100</v>
      </c>
      <c r="G483" s="19">
        <f>Calculations!H461</f>
        <v>0.43601920678350198</v>
      </c>
      <c r="H483" s="19">
        <f>Calculations!K461</f>
        <v>0</v>
      </c>
      <c r="I483" s="19">
        <f>Calculations!G461</f>
        <v>0</v>
      </c>
      <c r="J483" s="19">
        <f>Calculations!J461</f>
        <v>0</v>
      </c>
      <c r="K483" s="19">
        <f>Calculations!F461</f>
        <v>0</v>
      </c>
      <c r="L483" s="19">
        <f>Calculations!I461</f>
        <v>0</v>
      </c>
      <c r="M483" s="19">
        <f>Calculations!E461</f>
        <v>0</v>
      </c>
      <c r="N483" s="19">
        <f>Calculations!S461</f>
        <v>0</v>
      </c>
      <c r="O483" s="19">
        <f>Calculations!P461</f>
        <v>0</v>
      </c>
      <c r="P483" s="19">
        <f>Calculations!T461</f>
        <v>0</v>
      </c>
      <c r="Q483" s="19">
        <f>Calculations!Q461</f>
        <v>0</v>
      </c>
      <c r="R483" s="19">
        <f>Calculations!U461</f>
        <v>83.076058150314012</v>
      </c>
      <c r="S483" s="19">
        <f>Calculations!R461</f>
        <v>0.362227569774</v>
      </c>
      <c r="T483" s="50" t="s">
        <v>62</v>
      </c>
      <c r="U483" s="49" t="s">
        <v>69</v>
      </c>
      <c r="V483" s="49" t="s">
        <v>60</v>
      </c>
    </row>
    <row r="484" spans="2:22" x14ac:dyDescent="0.2">
      <c r="B484" s="18">
        <f>Calculations!A462</f>
        <v>5224</v>
      </c>
      <c r="C484" s="18" t="str">
        <f>Calculations!B462</f>
        <v>SHLAA 2013</v>
      </c>
      <c r="D484" s="18" t="str">
        <f>Calculations!C462</f>
        <v>Housing</v>
      </c>
      <c r="E484" s="19">
        <f>Calculations!D462</f>
        <v>9.5792057853353998E-2</v>
      </c>
      <c r="F484" s="19">
        <f>Calculations!L462</f>
        <v>100</v>
      </c>
      <c r="G484" s="19">
        <f>Calculations!H462</f>
        <v>9.5792057853353998E-2</v>
      </c>
      <c r="H484" s="19">
        <f>Calculations!K462</f>
        <v>0</v>
      </c>
      <c r="I484" s="19">
        <f>Calculations!G462</f>
        <v>0</v>
      </c>
      <c r="J484" s="19">
        <f>Calculations!J462</f>
        <v>0</v>
      </c>
      <c r="K484" s="19">
        <f>Calculations!F462</f>
        <v>0</v>
      </c>
      <c r="L484" s="19">
        <f>Calculations!I462</f>
        <v>0</v>
      </c>
      <c r="M484" s="19">
        <f>Calculations!E462</f>
        <v>0</v>
      </c>
      <c r="N484" s="19">
        <f>Calculations!S462</f>
        <v>0</v>
      </c>
      <c r="O484" s="19">
        <f>Calculations!P462</f>
        <v>0</v>
      </c>
      <c r="P484" s="19">
        <f>Calculations!T462</f>
        <v>0</v>
      </c>
      <c r="Q484" s="19">
        <f>Calculations!Q462</f>
        <v>0</v>
      </c>
      <c r="R484" s="19">
        <f>Calculations!U462</f>
        <v>0</v>
      </c>
      <c r="S484" s="19">
        <f>Calculations!R462</f>
        <v>0</v>
      </c>
      <c r="T484" s="50" t="s">
        <v>62</v>
      </c>
      <c r="U484" s="51" t="s">
        <v>70</v>
      </c>
      <c r="V484" s="49" t="s">
        <v>64</v>
      </c>
    </row>
    <row r="485" spans="2:22" x14ac:dyDescent="0.2">
      <c r="B485" s="18">
        <f>Calculations!A463</f>
        <v>5225</v>
      </c>
      <c r="C485" s="18" t="str">
        <f>Calculations!B463</f>
        <v>SHLAA 2013</v>
      </c>
      <c r="D485" s="18" t="str">
        <f>Calculations!C463</f>
        <v>Housing</v>
      </c>
      <c r="E485" s="19">
        <f>Calculations!D463</f>
        <v>0.12228527709411099</v>
      </c>
      <c r="F485" s="19">
        <f>Calculations!L463</f>
        <v>100</v>
      </c>
      <c r="G485" s="19">
        <f>Calculations!H463</f>
        <v>0.12228527709411099</v>
      </c>
      <c r="H485" s="19">
        <f>Calculations!K463</f>
        <v>0</v>
      </c>
      <c r="I485" s="19">
        <f>Calculations!G463</f>
        <v>0</v>
      </c>
      <c r="J485" s="19">
        <f>Calculations!J463</f>
        <v>0</v>
      </c>
      <c r="K485" s="19">
        <f>Calculations!F463</f>
        <v>0</v>
      </c>
      <c r="L485" s="19">
        <f>Calculations!I463</f>
        <v>0</v>
      </c>
      <c r="M485" s="19">
        <f>Calculations!E463</f>
        <v>0</v>
      </c>
      <c r="N485" s="19">
        <f>Calculations!S463</f>
        <v>0</v>
      </c>
      <c r="O485" s="19">
        <f>Calculations!P463</f>
        <v>0</v>
      </c>
      <c r="P485" s="19">
        <f>Calculations!T463</f>
        <v>0</v>
      </c>
      <c r="Q485" s="19">
        <f>Calculations!Q463</f>
        <v>0</v>
      </c>
      <c r="R485" s="19">
        <f>Calculations!U463</f>
        <v>0</v>
      </c>
      <c r="S485" s="19">
        <f>Calculations!R463</f>
        <v>0</v>
      </c>
      <c r="T485" s="50" t="s">
        <v>62</v>
      </c>
      <c r="U485" s="51" t="s">
        <v>70</v>
      </c>
      <c r="V485" s="49" t="s">
        <v>64</v>
      </c>
    </row>
    <row r="486" spans="2:22" x14ac:dyDescent="0.2">
      <c r="B486" s="18">
        <f>Calculations!A464</f>
        <v>5226</v>
      </c>
      <c r="C486" s="18" t="str">
        <f>Calculations!B464</f>
        <v>SHLAA 2013</v>
      </c>
      <c r="D486" s="18" t="str">
        <f>Calculations!C464</f>
        <v>Housing</v>
      </c>
      <c r="E486" s="19">
        <f>Calculations!D464</f>
        <v>0.39469042955503397</v>
      </c>
      <c r="F486" s="19">
        <f>Calculations!L464</f>
        <v>100</v>
      </c>
      <c r="G486" s="19">
        <f>Calculations!H464</f>
        <v>0.39469042955503397</v>
      </c>
      <c r="H486" s="19">
        <f>Calculations!K464</f>
        <v>0</v>
      </c>
      <c r="I486" s="19">
        <f>Calculations!G464</f>
        <v>0</v>
      </c>
      <c r="J486" s="19">
        <f>Calculations!J464</f>
        <v>0</v>
      </c>
      <c r="K486" s="19">
        <f>Calculations!F464</f>
        <v>0</v>
      </c>
      <c r="L486" s="19">
        <f>Calculations!I464</f>
        <v>0</v>
      </c>
      <c r="M486" s="19">
        <f>Calculations!E464</f>
        <v>0</v>
      </c>
      <c r="N486" s="19">
        <f>Calculations!S464</f>
        <v>7.6380300153937455</v>
      </c>
      <c r="O486" s="19">
        <f>Calculations!P464</f>
        <v>3.0146573477300001E-2</v>
      </c>
      <c r="P486" s="19">
        <f>Calculations!T464</f>
        <v>6.1561065889772362</v>
      </c>
      <c r="Q486" s="19">
        <f>Calculations!Q464</f>
        <v>2.4297563539900001E-2</v>
      </c>
      <c r="R486" s="19">
        <f>Calculations!U464</f>
        <v>28.397509100273666</v>
      </c>
      <c r="S486" s="19">
        <f>Calculations!R464</f>
        <v>0.11208225065079999</v>
      </c>
      <c r="T486" s="50" t="s">
        <v>62</v>
      </c>
      <c r="U486" s="49" t="s">
        <v>69</v>
      </c>
      <c r="V486" s="49" t="s">
        <v>60</v>
      </c>
    </row>
    <row r="487" spans="2:22" x14ac:dyDescent="0.2">
      <c r="B487" s="18">
        <f>Calculations!A465</f>
        <v>5227</v>
      </c>
      <c r="C487" s="18" t="str">
        <f>Calculations!B465</f>
        <v>SHLAA 2013</v>
      </c>
      <c r="D487" s="18" t="str">
        <f>Calculations!C465</f>
        <v>Housing</v>
      </c>
      <c r="E487" s="19">
        <f>Calculations!D465</f>
        <v>0.21557406968500001</v>
      </c>
      <c r="F487" s="19">
        <f>Calculations!L465</f>
        <v>100</v>
      </c>
      <c r="G487" s="19">
        <f>Calculations!H465</f>
        <v>0.21557406968500001</v>
      </c>
      <c r="H487" s="19">
        <f>Calculations!K465</f>
        <v>0</v>
      </c>
      <c r="I487" s="19">
        <f>Calculations!G465</f>
        <v>0</v>
      </c>
      <c r="J487" s="19">
        <f>Calculations!J465</f>
        <v>0</v>
      </c>
      <c r="K487" s="19">
        <f>Calculations!F465</f>
        <v>0</v>
      </c>
      <c r="L487" s="19">
        <f>Calculations!I465</f>
        <v>0</v>
      </c>
      <c r="M487" s="19">
        <f>Calculations!E465</f>
        <v>0</v>
      </c>
      <c r="N487" s="19">
        <f>Calculations!S465</f>
        <v>0</v>
      </c>
      <c r="O487" s="19">
        <f>Calculations!P465</f>
        <v>0</v>
      </c>
      <c r="P487" s="19">
        <f>Calculations!T465</f>
        <v>0</v>
      </c>
      <c r="Q487" s="19">
        <f>Calculations!Q465</f>
        <v>0</v>
      </c>
      <c r="R487" s="19">
        <f>Calculations!U465</f>
        <v>9.4657340485416724E-3</v>
      </c>
      <c r="S487" s="19">
        <f>Calculations!R465</f>
        <v>2.0405668113999999E-5</v>
      </c>
      <c r="T487" s="50" t="s">
        <v>62</v>
      </c>
      <c r="U487" s="49" t="s">
        <v>69</v>
      </c>
      <c r="V487" s="49" t="s">
        <v>60</v>
      </c>
    </row>
    <row r="488" spans="2:22" x14ac:dyDescent="0.2">
      <c r="B488" s="18">
        <f>Calculations!A466</f>
        <v>5228</v>
      </c>
      <c r="C488" s="18" t="str">
        <f>Calculations!B466</f>
        <v>SHLAA 2013</v>
      </c>
      <c r="D488" s="18" t="str">
        <f>Calculations!C466</f>
        <v>Housing</v>
      </c>
      <c r="E488" s="19">
        <f>Calculations!D466</f>
        <v>3.0843965120919998</v>
      </c>
      <c r="F488" s="19">
        <f>Calculations!L466</f>
        <v>100</v>
      </c>
      <c r="G488" s="19">
        <f>Calculations!H466</f>
        <v>3.0843965120919998</v>
      </c>
      <c r="H488" s="19">
        <f>Calculations!K466</f>
        <v>0</v>
      </c>
      <c r="I488" s="19">
        <f>Calculations!G466</f>
        <v>0</v>
      </c>
      <c r="J488" s="19">
        <f>Calculations!J466</f>
        <v>0</v>
      </c>
      <c r="K488" s="19">
        <f>Calculations!F466</f>
        <v>0</v>
      </c>
      <c r="L488" s="19">
        <f>Calculations!I466</f>
        <v>0</v>
      </c>
      <c r="M488" s="19">
        <f>Calculations!E466</f>
        <v>0</v>
      </c>
      <c r="N488" s="19">
        <f>Calculations!S466</f>
        <v>0</v>
      </c>
      <c r="O488" s="19">
        <f>Calculations!P466</f>
        <v>0</v>
      </c>
      <c r="P488" s="19">
        <f>Calculations!T466</f>
        <v>1.2202076696284829</v>
      </c>
      <c r="Q488" s="19">
        <f>Calculations!Q466</f>
        <v>3.7636042802299999E-2</v>
      </c>
      <c r="R488" s="19">
        <f>Calculations!U466</f>
        <v>3.8109317958920697</v>
      </c>
      <c r="S488" s="19">
        <f>Calculations!R466</f>
        <v>0.1175442473907</v>
      </c>
      <c r="T488" s="50" t="s">
        <v>62</v>
      </c>
      <c r="U488" s="49" t="s">
        <v>69</v>
      </c>
      <c r="V488" s="49" t="s">
        <v>60</v>
      </c>
    </row>
    <row r="489" spans="2:22" x14ac:dyDescent="0.2">
      <c r="B489" s="18">
        <f>Calculations!A467</f>
        <v>5234</v>
      </c>
      <c r="C489" s="18" t="str">
        <f>Calculations!B467</f>
        <v>ELR 2014</v>
      </c>
      <c r="D489" s="18" t="str">
        <f>Calculations!C467</f>
        <v>Employment</v>
      </c>
      <c r="E489" s="19">
        <f>Calculations!D467</f>
        <v>2.1395995797254699</v>
      </c>
      <c r="F489" s="19">
        <f>Calculations!L467</f>
        <v>40.978035695738313</v>
      </c>
      <c r="G489" s="19">
        <f>Calculations!H467</f>
        <v>0.87676587952577001</v>
      </c>
      <c r="H489" s="19">
        <f>Calculations!K467</f>
        <v>0.77753243772063929</v>
      </c>
      <c r="I489" s="19">
        <f>Calculations!G467</f>
        <v>1.6636080769699999E-2</v>
      </c>
      <c r="J489" s="19">
        <f>Calculations!J467</f>
        <v>58.244431866541049</v>
      </c>
      <c r="K489" s="19">
        <f>Calculations!F467</f>
        <v>1.24619761943</v>
      </c>
      <c r="L489" s="19">
        <f>Calculations!I467</f>
        <v>0</v>
      </c>
      <c r="M489" s="19">
        <f>Calculations!E467</f>
        <v>0</v>
      </c>
      <c r="N489" s="19">
        <f>Calculations!S467</f>
        <v>9.8336156910255248</v>
      </c>
      <c r="O489" s="19">
        <f>Calculations!P467</f>
        <v>0.21039999999699999</v>
      </c>
      <c r="P489" s="19">
        <f>Calculations!T467</f>
        <v>1.9255939472228896</v>
      </c>
      <c r="Q489" s="19">
        <f>Calculations!Q467</f>
        <v>4.1200000002000026E-2</v>
      </c>
      <c r="R489" s="19">
        <f>Calculations!U467</f>
        <v>36.734187483428393</v>
      </c>
      <c r="S489" s="19">
        <f>Calculations!R467</f>
        <v>0.78596452101100001</v>
      </c>
      <c r="T489" s="19" t="s">
        <v>79</v>
      </c>
      <c r="U489" s="19" t="s">
        <v>68</v>
      </c>
      <c r="V489" s="19" t="s">
        <v>66</v>
      </c>
    </row>
    <row r="490" spans="2:22" x14ac:dyDescent="0.2">
      <c r="B490" s="18">
        <f>Calculations!A468</f>
        <v>5237</v>
      </c>
      <c r="C490" s="18" t="str">
        <f>Calculations!B468</f>
        <v>SHLAA 2013</v>
      </c>
      <c r="D490" s="18" t="str">
        <f>Calculations!C468</f>
        <v>Housing</v>
      </c>
      <c r="E490" s="19">
        <f>Calculations!D468</f>
        <v>1.8474051085944999E-2</v>
      </c>
      <c r="F490" s="19">
        <f>Calculations!L468</f>
        <v>100</v>
      </c>
      <c r="G490" s="19">
        <f>Calculations!H468</f>
        <v>1.8474051085944999E-2</v>
      </c>
      <c r="H490" s="19">
        <f>Calculations!K468</f>
        <v>0</v>
      </c>
      <c r="I490" s="19">
        <f>Calculations!G468</f>
        <v>0</v>
      </c>
      <c r="J490" s="19">
        <f>Calculations!J468</f>
        <v>0</v>
      </c>
      <c r="K490" s="19">
        <f>Calculations!F468</f>
        <v>0</v>
      </c>
      <c r="L490" s="19">
        <f>Calculations!I468</f>
        <v>0</v>
      </c>
      <c r="M490" s="19">
        <f>Calculations!E468</f>
        <v>0</v>
      </c>
      <c r="N490" s="19">
        <f>Calculations!S468</f>
        <v>0</v>
      </c>
      <c r="O490" s="19">
        <f>Calculations!P468</f>
        <v>0</v>
      </c>
      <c r="P490" s="19">
        <f>Calculations!T468</f>
        <v>0</v>
      </c>
      <c r="Q490" s="19">
        <f>Calculations!Q468</f>
        <v>0</v>
      </c>
      <c r="R490" s="19">
        <f>Calculations!U468</f>
        <v>0</v>
      </c>
      <c r="S490" s="19">
        <f>Calculations!R468</f>
        <v>0</v>
      </c>
      <c r="T490" s="50" t="s">
        <v>62</v>
      </c>
      <c r="U490" s="51" t="s">
        <v>70</v>
      </c>
      <c r="V490" s="49" t="s">
        <v>64</v>
      </c>
    </row>
    <row r="491" spans="2:22" x14ac:dyDescent="0.2">
      <c r="B491" s="18">
        <f>Calculations!A469</f>
        <v>5238</v>
      </c>
      <c r="C491" s="18" t="str">
        <f>Calculations!B469</f>
        <v>SHLAA 2013</v>
      </c>
      <c r="D491" s="18" t="str">
        <f>Calculations!C469</f>
        <v>Housing</v>
      </c>
      <c r="E491" s="19">
        <f>Calculations!D469</f>
        <v>0.396056608233263</v>
      </c>
      <c r="F491" s="19">
        <f>Calculations!L469</f>
        <v>100</v>
      </c>
      <c r="G491" s="19">
        <f>Calculations!H469</f>
        <v>0.396056608233263</v>
      </c>
      <c r="H491" s="19">
        <f>Calculations!K469</f>
        <v>0</v>
      </c>
      <c r="I491" s="19">
        <f>Calculations!G469</f>
        <v>0</v>
      </c>
      <c r="J491" s="19">
        <f>Calculations!J469</f>
        <v>0</v>
      </c>
      <c r="K491" s="19">
        <f>Calculations!F469</f>
        <v>0</v>
      </c>
      <c r="L491" s="19">
        <f>Calculations!I469</f>
        <v>0</v>
      </c>
      <c r="M491" s="19">
        <f>Calculations!E469</f>
        <v>0</v>
      </c>
      <c r="N491" s="19">
        <f>Calculations!S469</f>
        <v>0</v>
      </c>
      <c r="O491" s="19">
        <f>Calculations!P469</f>
        <v>0</v>
      </c>
      <c r="P491" s="19">
        <f>Calculations!T469</f>
        <v>0</v>
      </c>
      <c r="Q491" s="19">
        <f>Calculations!Q469</f>
        <v>0</v>
      </c>
      <c r="R491" s="19">
        <f>Calculations!U469</f>
        <v>0</v>
      </c>
      <c r="S491" s="19">
        <f>Calculations!R469</f>
        <v>0</v>
      </c>
      <c r="T491" s="50" t="s">
        <v>62</v>
      </c>
      <c r="U491" s="51" t="s">
        <v>70</v>
      </c>
      <c r="V491" s="49" t="s">
        <v>64</v>
      </c>
    </row>
    <row r="492" spans="2:22" x14ac:dyDescent="0.2">
      <c r="B492" s="18">
        <f>Calculations!A470</f>
        <v>5239</v>
      </c>
      <c r="C492" s="18" t="str">
        <f>Calculations!B470</f>
        <v>SHLAA 2013</v>
      </c>
      <c r="D492" s="18" t="str">
        <f>Calculations!C470</f>
        <v>Housing</v>
      </c>
      <c r="E492" s="19">
        <f>Calculations!D470</f>
        <v>1.6846716208488799</v>
      </c>
      <c r="F492" s="19">
        <f>Calculations!L470</f>
        <v>100</v>
      </c>
      <c r="G492" s="19">
        <f>Calculations!H470</f>
        <v>1.6846716208488799</v>
      </c>
      <c r="H492" s="19">
        <f>Calculations!K470</f>
        <v>0</v>
      </c>
      <c r="I492" s="19">
        <f>Calculations!G470</f>
        <v>0</v>
      </c>
      <c r="J492" s="19">
        <f>Calculations!J470</f>
        <v>0</v>
      </c>
      <c r="K492" s="19">
        <f>Calculations!F470</f>
        <v>0</v>
      </c>
      <c r="L492" s="19">
        <f>Calculations!I470</f>
        <v>0</v>
      </c>
      <c r="M492" s="19">
        <f>Calculations!E470</f>
        <v>0</v>
      </c>
      <c r="N492" s="19">
        <f>Calculations!S470</f>
        <v>3.2528594488691587</v>
      </c>
      <c r="O492" s="19">
        <f>Calculations!P470</f>
        <v>5.48000000012E-2</v>
      </c>
      <c r="P492" s="19">
        <f>Calculations!T470</f>
        <v>0.97348348454616274</v>
      </c>
      <c r="Q492" s="19">
        <f>Calculations!Q470</f>
        <v>1.6399999997799994E-2</v>
      </c>
      <c r="R492" s="19">
        <f>Calculations!U470</f>
        <v>1.5195839761163996</v>
      </c>
      <c r="S492" s="19">
        <f>Calculations!R470</f>
        <v>2.5600000000600004E-2</v>
      </c>
      <c r="T492" s="50" t="s">
        <v>62</v>
      </c>
      <c r="U492" s="49" t="s">
        <v>69</v>
      </c>
      <c r="V492" s="49" t="s">
        <v>60</v>
      </c>
    </row>
    <row r="493" spans="2:22" x14ac:dyDescent="0.2">
      <c r="B493" s="18">
        <f>Calculations!A471</f>
        <v>5240</v>
      </c>
      <c r="C493" s="18" t="str">
        <f>Calculations!B471</f>
        <v>SHLAA 2013</v>
      </c>
      <c r="D493" s="18" t="str">
        <f>Calculations!C471</f>
        <v>Housing</v>
      </c>
      <c r="E493" s="19">
        <f>Calculations!D471</f>
        <v>0.78953179609441704</v>
      </c>
      <c r="F493" s="19">
        <f>Calculations!L471</f>
        <v>100</v>
      </c>
      <c r="G493" s="19">
        <f>Calculations!H471</f>
        <v>0.78953179609441704</v>
      </c>
      <c r="H493" s="19">
        <f>Calculations!K471</f>
        <v>0</v>
      </c>
      <c r="I493" s="19">
        <f>Calculations!G471</f>
        <v>0</v>
      </c>
      <c r="J493" s="19">
        <f>Calculations!J471</f>
        <v>0</v>
      </c>
      <c r="K493" s="19">
        <f>Calculations!F471</f>
        <v>0</v>
      </c>
      <c r="L493" s="19">
        <f>Calculations!I471</f>
        <v>0</v>
      </c>
      <c r="M493" s="19">
        <f>Calculations!E471</f>
        <v>0</v>
      </c>
      <c r="N493" s="19">
        <f>Calculations!S471</f>
        <v>0</v>
      </c>
      <c r="O493" s="19">
        <f>Calculations!P471</f>
        <v>0</v>
      </c>
      <c r="P493" s="19">
        <f>Calculations!T471</f>
        <v>0</v>
      </c>
      <c r="Q493" s="19">
        <f>Calculations!Q471</f>
        <v>0</v>
      </c>
      <c r="R493" s="19">
        <f>Calculations!U471</f>
        <v>1.519888123487932</v>
      </c>
      <c r="S493" s="19">
        <f>Calculations!R471</f>
        <v>1.2E-2</v>
      </c>
      <c r="T493" s="50" t="s">
        <v>62</v>
      </c>
      <c r="U493" s="49" t="s">
        <v>69</v>
      </c>
      <c r="V493" s="49" t="s">
        <v>60</v>
      </c>
    </row>
    <row r="494" spans="2:22" x14ac:dyDescent="0.2">
      <c r="B494" s="18">
        <f>Calculations!A472</f>
        <v>5241</v>
      </c>
      <c r="C494" s="18" t="str">
        <f>Calculations!B472</f>
        <v>SHLAA 2013</v>
      </c>
      <c r="D494" s="18" t="str">
        <f>Calculations!C472</f>
        <v>Housing</v>
      </c>
      <c r="E494" s="19">
        <f>Calculations!D472</f>
        <v>5.2280762995935603</v>
      </c>
      <c r="F494" s="19">
        <f>Calculations!L472</f>
        <v>100</v>
      </c>
      <c r="G494" s="19">
        <f>Calculations!H472</f>
        <v>5.2280762995935603</v>
      </c>
      <c r="H494" s="19">
        <f>Calculations!K472</f>
        <v>0</v>
      </c>
      <c r="I494" s="19">
        <f>Calculations!G472</f>
        <v>0</v>
      </c>
      <c r="J494" s="19">
        <f>Calculations!J472</f>
        <v>0</v>
      </c>
      <c r="K494" s="19">
        <f>Calculations!F472</f>
        <v>0</v>
      </c>
      <c r="L494" s="19">
        <f>Calculations!I472</f>
        <v>0</v>
      </c>
      <c r="M494" s="19">
        <f>Calculations!E472</f>
        <v>0</v>
      </c>
      <c r="N494" s="19">
        <f>Calculations!S472</f>
        <v>0</v>
      </c>
      <c r="O494" s="19">
        <f>Calculations!P472</f>
        <v>0</v>
      </c>
      <c r="P494" s="19">
        <f>Calculations!T472</f>
        <v>1.1885988709026862</v>
      </c>
      <c r="Q494" s="19">
        <f>Calculations!Q472</f>
        <v>6.2140855866899998E-2</v>
      </c>
      <c r="R494" s="19">
        <f>Calculations!U472</f>
        <v>6.0376498092164308</v>
      </c>
      <c r="S494" s="19">
        <f>Calculations!R472</f>
        <v>0.31565293872810002</v>
      </c>
      <c r="T494" s="50" t="s">
        <v>62</v>
      </c>
      <c r="U494" s="49" t="s">
        <v>69</v>
      </c>
      <c r="V494" s="49" t="s">
        <v>60</v>
      </c>
    </row>
    <row r="495" spans="2:22" x14ac:dyDescent="0.2">
      <c r="B495" s="18">
        <f>Calculations!A473</f>
        <v>5242</v>
      </c>
      <c r="C495" s="18" t="str">
        <f>Calculations!B473</f>
        <v>SHLAA 2013</v>
      </c>
      <c r="D495" s="18" t="str">
        <f>Calculations!C473</f>
        <v>Housing</v>
      </c>
      <c r="E495" s="19">
        <f>Calculations!D473</f>
        <v>0.23588028795664701</v>
      </c>
      <c r="F495" s="19">
        <f>Calculations!L473</f>
        <v>100</v>
      </c>
      <c r="G495" s="19">
        <f>Calculations!H473</f>
        <v>0.23588028795664701</v>
      </c>
      <c r="H495" s="19">
        <f>Calculations!K473</f>
        <v>0</v>
      </c>
      <c r="I495" s="19">
        <f>Calculations!G473</f>
        <v>0</v>
      </c>
      <c r="J495" s="19">
        <f>Calculations!J473</f>
        <v>0</v>
      </c>
      <c r="K495" s="19">
        <f>Calculations!F473</f>
        <v>0</v>
      </c>
      <c r="L495" s="19">
        <f>Calculations!I473</f>
        <v>0</v>
      </c>
      <c r="M495" s="19">
        <f>Calculations!E473</f>
        <v>0</v>
      </c>
      <c r="N495" s="19">
        <f>Calculations!S473</f>
        <v>0</v>
      </c>
      <c r="O495" s="19">
        <f>Calculations!P473</f>
        <v>0</v>
      </c>
      <c r="P495" s="19">
        <f>Calculations!T473</f>
        <v>0</v>
      </c>
      <c r="Q495" s="19">
        <f>Calculations!Q473</f>
        <v>0</v>
      </c>
      <c r="R495" s="19">
        <f>Calculations!U473</f>
        <v>5.9214902980223354E-2</v>
      </c>
      <c r="S495" s="19">
        <f>Calculations!R473</f>
        <v>1.39676283663E-4</v>
      </c>
      <c r="T495" s="50" t="s">
        <v>62</v>
      </c>
      <c r="U495" s="49" t="s">
        <v>69</v>
      </c>
      <c r="V495" s="49" t="s">
        <v>60</v>
      </c>
    </row>
    <row r="496" spans="2:22" x14ac:dyDescent="0.2">
      <c r="B496" s="18">
        <f>Calculations!A474</f>
        <v>5244</v>
      </c>
      <c r="C496" s="18" t="str">
        <f>Calculations!B474</f>
        <v>SHLAA 2013</v>
      </c>
      <c r="D496" s="18" t="str">
        <f>Calculations!C474</f>
        <v>Housing</v>
      </c>
      <c r="E496" s="19">
        <f>Calculations!D474</f>
        <v>0.27789941437716498</v>
      </c>
      <c r="F496" s="19">
        <f>Calculations!L474</f>
        <v>100</v>
      </c>
      <c r="G496" s="19">
        <f>Calculations!H474</f>
        <v>0.27789941437716498</v>
      </c>
      <c r="H496" s="19">
        <f>Calculations!K474</f>
        <v>0</v>
      </c>
      <c r="I496" s="19">
        <f>Calculations!G474</f>
        <v>0</v>
      </c>
      <c r="J496" s="19">
        <f>Calculations!J474</f>
        <v>0</v>
      </c>
      <c r="K496" s="19">
        <f>Calculations!F474</f>
        <v>0</v>
      </c>
      <c r="L496" s="19">
        <f>Calculations!I474</f>
        <v>0</v>
      </c>
      <c r="M496" s="19">
        <f>Calculations!E474</f>
        <v>0</v>
      </c>
      <c r="N496" s="19">
        <f>Calculations!S474</f>
        <v>0</v>
      </c>
      <c r="O496" s="19">
        <f>Calculations!P474</f>
        <v>0</v>
      </c>
      <c r="P496" s="19">
        <f>Calculations!T474</f>
        <v>7.6583534541441582E-5</v>
      </c>
      <c r="Q496" s="19">
        <f>Calculations!Q474</f>
        <v>2.1282519399999999E-7</v>
      </c>
      <c r="R496" s="19">
        <f>Calculations!U474</f>
        <v>0.15193717964980888</v>
      </c>
      <c r="S496" s="19">
        <f>Calculations!R474</f>
        <v>4.2223253246799995E-4</v>
      </c>
      <c r="T496" s="50" t="s">
        <v>62</v>
      </c>
      <c r="U496" s="49" t="s">
        <v>69</v>
      </c>
      <c r="V496" s="49" t="s">
        <v>60</v>
      </c>
    </row>
    <row r="497" spans="2:22" x14ac:dyDescent="0.2">
      <c r="B497" s="18">
        <f>Calculations!A475</f>
        <v>5245</v>
      </c>
      <c r="C497" s="18" t="str">
        <f>Calculations!B475</f>
        <v>SHLAA 2013</v>
      </c>
      <c r="D497" s="18" t="str">
        <f>Calculations!C475</f>
        <v>Housing</v>
      </c>
      <c r="E497" s="19">
        <f>Calculations!D475</f>
        <v>0.38959473269376299</v>
      </c>
      <c r="F497" s="19">
        <f>Calculations!L475</f>
        <v>100</v>
      </c>
      <c r="G497" s="19">
        <f>Calculations!H475</f>
        <v>0.38959473269376299</v>
      </c>
      <c r="H497" s="19">
        <f>Calculations!K475</f>
        <v>0</v>
      </c>
      <c r="I497" s="19">
        <f>Calculations!G475</f>
        <v>0</v>
      </c>
      <c r="J497" s="19">
        <f>Calculations!J475</f>
        <v>0</v>
      </c>
      <c r="K497" s="19">
        <f>Calculations!F475</f>
        <v>0</v>
      </c>
      <c r="L497" s="19">
        <f>Calculations!I475</f>
        <v>0</v>
      </c>
      <c r="M497" s="19">
        <f>Calculations!E475</f>
        <v>0</v>
      </c>
      <c r="N497" s="19">
        <f>Calculations!S475</f>
        <v>0</v>
      </c>
      <c r="O497" s="19">
        <f>Calculations!P475</f>
        <v>0</v>
      </c>
      <c r="P497" s="19">
        <f>Calculations!T475</f>
        <v>0</v>
      </c>
      <c r="Q497" s="19">
        <f>Calculations!Q475</f>
        <v>0</v>
      </c>
      <c r="R497" s="19">
        <f>Calculations!U475</f>
        <v>12.131231895594011</v>
      </c>
      <c r="S497" s="19">
        <f>Calculations!R475</f>
        <v>4.7262640476100001E-2</v>
      </c>
      <c r="T497" s="50" t="s">
        <v>62</v>
      </c>
      <c r="U497" s="49" t="s">
        <v>69</v>
      </c>
      <c r="V497" s="49" t="s">
        <v>60</v>
      </c>
    </row>
    <row r="498" spans="2:22" x14ac:dyDescent="0.2">
      <c r="B498" s="18">
        <f>Calculations!A476</f>
        <v>5246</v>
      </c>
      <c r="C498" s="18" t="str">
        <f>Calculations!B476</f>
        <v>SHLAA 2013</v>
      </c>
      <c r="D498" s="18" t="str">
        <f>Calculations!C476</f>
        <v>Housing</v>
      </c>
      <c r="E498" s="19">
        <f>Calculations!D476</f>
        <v>2.8861097817826E-2</v>
      </c>
      <c r="F498" s="19">
        <f>Calculations!L476</f>
        <v>100</v>
      </c>
      <c r="G498" s="19">
        <f>Calculations!H476</f>
        <v>2.8861097817826E-2</v>
      </c>
      <c r="H498" s="19">
        <f>Calculations!K476</f>
        <v>0</v>
      </c>
      <c r="I498" s="19">
        <f>Calculations!G476</f>
        <v>0</v>
      </c>
      <c r="J498" s="19">
        <f>Calculations!J476</f>
        <v>0</v>
      </c>
      <c r="K498" s="19">
        <f>Calculations!F476</f>
        <v>0</v>
      </c>
      <c r="L498" s="19">
        <f>Calculations!I476</f>
        <v>0</v>
      </c>
      <c r="M498" s="19">
        <f>Calculations!E476</f>
        <v>0</v>
      </c>
      <c r="N498" s="19">
        <f>Calculations!S476</f>
        <v>0</v>
      </c>
      <c r="O498" s="19">
        <f>Calculations!P476</f>
        <v>0</v>
      </c>
      <c r="P498" s="19">
        <f>Calculations!T476</f>
        <v>0</v>
      </c>
      <c r="Q498" s="19">
        <f>Calculations!Q476</f>
        <v>0</v>
      </c>
      <c r="R498" s="19">
        <f>Calculations!U476</f>
        <v>0</v>
      </c>
      <c r="S498" s="19">
        <f>Calculations!R476</f>
        <v>0</v>
      </c>
      <c r="T498" s="50" t="s">
        <v>62</v>
      </c>
      <c r="U498" s="51" t="s">
        <v>70</v>
      </c>
      <c r="V498" s="49" t="s">
        <v>64</v>
      </c>
    </row>
    <row r="499" spans="2:22" x14ac:dyDescent="0.2">
      <c r="B499" s="18">
        <f>Calculations!A477</f>
        <v>5253</v>
      </c>
      <c r="C499" s="18" t="str">
        <f>Calculations!B477</f>
        <v>ELR 2014</v>
      </c>
      <c r="D499" s="18" t="str">
        <f>Calculations!C477</f>
        <v>Employment</v>
      </c>
      <c r="E499" s="19">
        <f>Calculations!D477</f>
        <v>1.7126250919752199</v>
      </c>
      <c r="F499" s="19">
        <f>Calculations!L477</f>
        <v>91.625045950910589</v>
      </c>
      <c r="G499" s="19">
        <f>Calculations!H477</f>
        <v>1.56919352748912</v>
      </c>
      <c r="H499" s="19">
        <f>Calculations!K477</f>
        <v>2.4750280726771758</v>
      </c>
      <c r="I499" s="19">
        <f>Calculations!G477</f>
        <v>4.2387951806099999E-2</v>
      </c>
      <c r="J499" s="19">
        <f>Calculations!J477</f>
        <v>5.8999259764122396</v>
      </c>
      <c r="K499" s="19">
        <f>Calculations!F477</f>
        <v>0.10104361268000001</v>
      </c>
      <c r="L499" s="19">
        <f>Calculations!I477</f>
        <v>0</v>
      </c>
      <c r="M499" s="19">
        <f>Calculations!E477</f>
        <v>0</v>
      </c>
      <c r="N499" s="19">
        <f>Calculations!S477</f>
        <v>5.5413330010800257</v>
      </c>
      <c r="O499" s="19">
        <f>Calculations!P477</f>
        <v>9.49022594064E-2</v>
      </c>
      <c r="P499" s="19">
        <f>Calculations!T477</f>
        <v>3.9705268529712687</v>
      </c>
      <c r="Q499" s="19">
        <f>Calculations!Q477</f>
        <v>6.8000239167599993E-2</v>
      </c>
      <c r="R499" s="19">
        <f>Calculations!U477</f>
        <v>2.560352445521362</v>
      </c>
      <c r="S499" s="19">
        <f>Calculations!R477</f>
        <v>4.384923842500002E-2</v>
      </c>
      <c r="T499" s="19" t="s">
        <v>79</v>
      </c>
      <c r="U499" s="19" t="s">
        <v>68</v>
      </c>
      <c r="V499" s="19" t="s">
        <v>66</v>
      </c>
    </row>
    <row r="500" spans="2:22" x14ac:dyDescent="0.2">
      <c r="B500" s="18">
        <f>Calculations!A478</f>
        <v>5257</v>
      </c>
      <c r="C500" s="18" t="str">
        <f>Calculations!B478</f>
        <v>SHLAA 2013</v>
      </c>
      <c r="D500" s="18" t="str">
        <f>Calculations!C478</f>
        <v>Housing</v>
      </c>
      <c r="E500" s="19">
        <f>Calculations!D478</f>
        <v>8.9638690479220004E-2</v>
      </c>
      <c r="F500" s="19">
        <f>Calculations!L478</f>
        <v>100</v>
      </c>
      <c r="G500" s="19">
        <f>Calculations!H478</f>
        <v>8.9638690479220004E-2</v>
      </c>
      <c r="H500" s="19">
        <f>Calculations!K478</f>
        <v>0</v>
      </c>
      <c r="I500" s="19">
        <f>Calculations!G478</f>
        <v>0</v>
      </c>
      <c r="J500" s="19">
        <f>Calculations!J478</f>
        <v>0</v>
      </c>
      <c r="K500" s="19">
        <f>Calculations!F478</f>
        <v>0</v>
      </c>
      <c r="L500" s="19">
        <f>Calculations!I478</f>
        <v>0</v>
      </c>
      <c r="M500" s="19">
        <f>Calculations!E478</f>
        <v>0</v>
      </c>
      <c r="N500" s="19">
        <f>Calculations!S478</f>
        <v>0</v>
      </c>
      <c r="O500" s="19">
        <f>Calculations!P478</f>
        <v>0</v>
      </c>
      <c r="P500" s="19">
        <f>Calculations!T478</f>
        <v>0</v>
      </c>
      <c r="Q500" s="19">
        <f>Calculations!Q478</f>
        <v>0</v>
      </c>
      <c r="R500" s="19">
        <f>Calculations!U478</f>
        <v>0</v>
      </c>
      <c r="S500" s="19">
        <f>Calculations!R478</f>
        <v>0</v>
      </c>
      <c r="T500" s="50" t="s">
        <v>62</v>
      </c>
      <c r="U500" s="51" t="s">
        <v>70</v>
      </c>
      <c r="V500" s="49" t="s">
        <v>64</v>
      </c>
    </row>
    <row r="501" spans="2:22" x14ac:dyDescent="0.2">
      <c r="B501" s="18">
        <f>Calculations!A479</f>
        <v>5260</v>
      </c>
      <c r="C501" s="18" t="str">
        <f>Calculations!B479</f>
        <v>SHLAA 2013</v>
      </c>
      <c r="D501" s="18" t="str">
        <f>Calculations!C479</f>
        <v>Housing</v>
      </c>
      <c r="E501" s="19">
        <f>Calculations!D479</f>
        <v>0.223823365981038</v>
      </c>
      <c r="F501" s="19">
        <f>Calculations!L479</f>
        <v>100</v>
      </c>
      <c r="G501" s="19">
        <f>Calculations!H479</f>
        <v>0.223823365981038</v>
      </c>
      <c r="H501" s="19">
        <f>Calculations!K479</f>
        <v>0</v>
      </c>
      <c r="I501" s="19">
        <f>Calculations!G479</f>
        <v>0</v>
      </c>
      <c r="J501" s="19">
        <f>Calculations!J479</f>
        <v>0</v>
      </c>
      <c r="K501" s="19">
        <f>Calculations!F479</f>
        <v>0</v>
      </c>
      <c r="L501" s="19">
        <f>Calculations!I479</f>
        <v>0</v>
      </c>
      <c r="M501" s="19">
        <f>Calculations!E479</f>
        <v>0</v>
      </c>
      <c r="N501" s="19">
        <f>Calculations!S479</f>
        <v>0.58923264358902117</v>
      </c>
      <c r="O501" s="19">
        <f>Calculations!P479</f>
        <v>1.3188403363400001E-3</v>
      </c>
      <c r="P501" s="19">
        <f>Calculations!T479</f>
        <v>13.72717575106209</v>
      </c>
      <c r="Q501" s="19">
        <f>Calculations!Q479</f>
        <v>3.072462682016E-2</v>
      </c>
      <c r="R501" s="19">
        <f>Calculations!U479</f>
        <v>19.712527291872597</v>
      </c>
      <c r="S501" s="19">
        <f>Calculations!R479</f>
        <v>4.41212421046E-2</v>
      </c>
      <c r="T501" s="50" t="s">
        <v>62</v>
      </c>
      <c r="U501" s="49" t="s">
        <v>69</v>
      </c>
      <c r="V501" s="49" t="s">
        <v>60</v>
      </c>
    </row>
    <row r="502" spans="2:22" x14ac:dyDescent="0.2">
      <c r="B502" s="18">
        <f>Calculations!A480</f>
        <v>5276</v>
      </c>
      <c r="C502" s="18" t="str">
        <f>Calculations!B480</f>
        <v>SHLAA 2013</v>
      </c>
      <c r="D502" s="18" t="str">
        <f>Calculations!C480</f>
        <v>Housing</v>
      </c>
      <c r="E502" s="19">
        <f>Calculations!D480</f>
        <v>0.23536220545077799</v>
      </c>
      <c r="F502" s="19">
        <f>Calculations!L480</f>
        <v>100</v>
      </c>
      <c r="G502" s="19">
        <f>Calculations!H480</f>
        <v>0.23536220545077799</v>
      </c>
      <c r="H502" s="19">
        <f>Calculations!K480</f>
        <v>0</v>
      </c>
      <c r="I502" s="19">
        <f>Calculations!G480</f>
        <v>0</v>
      </c>
      <c r="J502" s="19">
        <f>Calculations!J480</f>
        <v>0</v>
      </c>
      <c r="K502" s="19">
        <f>Calculations!F480</f>
        <v>0</v>
      </c>
      <c r="L502" s="19">
        <f>Calculations!I480</f>
        <v>0</v>
      </c>
      <c r="M502" s="19">
        <f>Calculations!E480</f>
        <v>0</v>
      </c>
      <c r="N502" s="19">
        <f>Calculations!S480</f>
        <v>0</v>
      </c>
      <c r="O502" s="19">
        <f>Calculations!P480</f>
        <v>0</v>
      </c>
      <c r="P502" s="19">
        <f>Calculations!T480</f>
        <v>0</v>
      </c>
      <c r="Q502" s="19">
        <f>Calculations!Q480</f>
        <v>0</v>
      </c>
      <c r="R502" s="19">
        <f>Calculations!U480</f>
        <v>1.2227875815609148</v>
      </c>
      <c r="S502" s="19">
        <f>Calculations!R480</f>
        <v>2.8779798199400001E-3</v>
      </c>
      <c r="T502" s="50" t="s">
        <v>62</v>
      </c>
      <c r="U502" s="49" t="s">
        <v>69</v>
      </c>
      <c r="V502" s="49" t="s">
        <v>60</v>
      </c>
    </row>
    <row r="503" spans="2:22" x14ac:dyDescent="0.2">
      <c r="B503" s="18">
        <f>Calculations!A481</f>
        <v>5278</v>
      </c>
      <c r="C503" s="18" t="str">
        <f>Calculations!B481</f>
        <v>SHLAA 2013</v>
      </c>
      <c r="D503" s="18" t="str">
        <f>Calculations!C481</f>
        <v>Housing</v>
      </c>
      <c r="E503" s="19">
        <f>Calculations!D481</f>
        <v>0.21313271363767899</v>
      </c>
      <c r="F503" s="19">
        <f>Calculations!L481</f>
        <v>100</v>
      </c>
      <c r="G503" s="19">
        <f>Calculations!H481</f>
        <v>0.21313271363767899</v>
      </c>
      <c r="H503" s="19">
        <f>Calculations!K481</f>
        <v>0</v>
      </c>
      <c r="I503" s="19">
        <f>Calculations!G481</f>
        <v>0</v>
      </c>
      <c r="J503" s="19">
        <f>Calculations!J481</f>
        <v>0</v>
      </c>
      <c r="K503" s="19">
        <f>Calculations!F481</f>
        <v>0</v>
      </c>
      <c r="L503" s="19">
        <f>Calculations!I481</f>
        <v>0</v>
      </c>
      <c r="M503" s="19">
        <f>Calculations!E481</f>
        <v>0</v>
      </c>
      <c r="N503" s="19">
        <f>Calculations!S481</f>
        <v>0</v>
      </c>
      <c r="O503" s="19">
        <f>Calculations!P481</f>
        <v>0</v>
      </c>
      <c r="P503" s="19">
        <f>Calculations!T481</f>
        <v>0</v>
      </c>
      <c r="Q503" s="19">
        <f>Calculations!Q481</f>
        <v>0</v>
      </c>
      <c r="R503" s="19">
        <f>Calculations!U481</f>
        <v>0</v>
      </c>
      <c r="S503" s="19">
        <f>Calculations!R481</f>
        <v>0</v>
      </c>
      <c r="T503" s="50" t="s">
        <v>62</v>
      </c>
      <c r="U503" s="51" t="s">
        <v>70</v>
      </c>
      <c r="V503" s="49" t="s">
        <v>64</v>
      </c>
    </row>
    <row r="504" spans="2:22" x14ac:dyDescent="0.2">
      <c r="B504" s="18">
        <f>Calculations!A482</f>
        <v>5290</v>
      </c>
      <c r="C504" s="18" t="str">
        <f>Calculations!B482</f>
        <v>PP</v>
      </c>
      <c r="D504" s="18" t="str">
        <f>Calculations!C482</f>
        <v>Housing</v>
      </c>
      <c r="E504" s="19">
        <f>Calculations!D482</f>
        <v>0.31407764094322799</v>
      </c>
      <c r="F504" s="19">
        <f>Calculations!L482</f>
        <v>13.098069322503619</v>
      </c>
      <c r="G504" s="19">
        <f>Calculations!H482</f>
        <v>4.1138107137227986E-2</v>
      </c>
      <c r="H504" s="19">
        <f>Calculations!K482</f>
        <v>86.901930677496381</v>
      </c>
      <c r="I504" s="19">
        <f>Calculations!G482</f>
        <v>0.272939533806</v>
      </c>
      <c r="J504" s="19">
        <f>Calculations!J482</f>
        <v>0</v>
      </c>
      <c r="K504" s="19">
        <f>Calculations!F482</f>
        <v>0</v>
      </c>
      <c r="L504" s="19">
        <f>Calculations!I482</f>
        <v>0</v>
      </c>
      <c r="M504" s="19">
        <f>Calculations!E482</f>
        <v>0</v>
      </c>
      <c r="N504" s="19">
        <f>Calculations!S482</f>
        <v>0</v>
      </c>
      <c r="O504" s="19">
        <f>Calculations!P482</f>
        <v>0</v>
      </c>
      <c r="P504" s="19">
        <f>Calculations!T482</f>
        <v>0</v>
      </c>
      <c r="Q504" s="19">
        <f>Calculations!Q482</f>
        <v>0</v>
      </c>
      <c r="R504" s="19">
        <f>Calculations!U482</f>
        <v>0</v>
      </c>
      <c r="S504" s="19">
        <f>Calculations!R482</f>
        <v>0</v>
      </c>
      <c r="T504" s="50" t="s">
        <v>62</v>
      </c>
      <c r="U504" s="49" t="s">
        <v>69</v>
      </c>
      <c r="V504" s="49" t="s">
        <v>60</v>
      </c>
    </row>
    <row r="505" spans="2:22" x14ac:dyDescent="0.2">
      <c r="B505" s="18">
        <f>Calculations!A483</f>
        <v>5294</v>
      </c>
      <c r="C505" s="18" t="str">
        <f>Calculations!B483</f>
        <v>ELR 2014</v>
      </c>
      <c r="D505" s="18" t="str">
        <f>Calculations!C483</f>
        <v>Employment</v>
      </c>
      <c r="E505" s="19">
        <f>Calculations!D483</f>
        <v>4.3835007547196101</v>
      </c>
      <c r="F505" s="19">
        <f>Calculations!L483</f>
        <v>36.663704289696447</v>
      </c>
      <c r="G505" s="19">
        <f>Calculations!H483</f>
        <v>1.60715375424701</v>
      </c>
      <c r="H505" s="19">
        <f>Calculations!K483</f>
        <v>1.6776409506356738</v>
      </c>
      <c r="I505" s="19">
        <f>Calculations!G483</f>
        <v>7.3539403732599998E-2</v>
      </c>
      <c r="J505" s="19">
        <f>Calculations!J483</f>
        <v>61.658654759667876</v>
      </c>
      <c r="K505" s="19">
        <f>Calculations!F483</f>
        <v>2.70280759674</v>
      </c>
      <c r="L505" s="19">
        <f>Calculations!I483</f>
        <v>0</v>
      </c>
      <c r="M505" s="19">
        <f>Calculations!E483</f>
        <v>0</v>
      </c>
      <c r="N505" s="19">
        <f>Calculations!S483</f>
        <v>0.72088501334411859</v>
      </c>
      <c r="O505" s="19">
        <f>Calculations!P483</f>
        <v>3.1600000000600002E-2</v>
      </c>
      <c r="P505" s="19">
        <f>Calculations!T483</f>
        <v>1.5512715477757364</v>
      </c>
      <c r="Q505" s="19">
        <f>Calculations!Q483</f>
        <v>6.8000000004499989E-2</v>
      </c>
      <c r="R505" s="19">
        <f>Calculations!U483</f>
        <v>8.3472409879465115</v>
      </c>
      <c r="S505" s="19">
        <f>Calculations!R483</f>
        <v>0.3659013717049</v>
      </c>
      <c r="T505" s="19" t="s">
        <v>79</v>
      </c>
      <c r="U505" s="19" t="s">
        <v>68</v>
      </c>
      <c r="V505" s="19" t="s">
        <v>66</v>
      </c>
    </row>
    <row r="506" spans="2:22" x14ac:dyDescent="0.2">
      <c r="B506" s="18">
        <f>Calculations!A484</f>
        <v>5296</v>
      </c>
      <c r="C506" s="18" t="str">
        <f>Calculations!B484</f>
        <v>ELR 2014</v>
      </c>
      <c r="D506" s="18" t="str">
        <f>Calculations!C484</f>
        <v>Employment</v>
      </c>
      <c r="E506" s="19">
        <f>Calculations!D484</f>
        <v>7.7894039113460298</v>
      </c>
      <c r="F506" s="19">
        <f>Calculations!L484</f>
        <v>100</v>
      </c>
      <c r="G506" s="19">
        <f>Calculations!H484</f>
        <v>7.7894039113460298</v>
      </c>
      <c r="H506" s="19">
        <f>Calculations!K484</f>
        <v>0</v>
      </c>
      <c r="I506" s="19">
        <f>Calculations!G484</f>
        <v>0</v>
      </c>
      <c r="J506" s="19">
        <f>Calculations!J484</f>
        <v>0</v>
      </c>
      <c r="K506" s="19">
        <f>Calculations!F484</f>
        <v>0</v>
      </c>
      <c r="L506" s="19">
        <f>Calculations!I484</f>
        <v>0</v>
      </c>
      <c r="M506" s="19">
        <f>Calculations!E484</f>
        <v>0</v>
      </c>
      <c r="N506" s="19">
        <f>Calculations!S484</f>
        <v>0.32403891273932334</v>
      </c>
      <c r="O506" s="19">
        <f>Calculations!P484</f>
        <v>2.52406997432E-2</v>
      </c>
      <c r="P506" s="19">
        <f>Calculations!T484</f>
        <v>1.8001058096314593</v>
      </c>
      <c r="Q506" s="19">
        <f>Calculations!Q484</f>
        <v>0.1402175123438</v>
      </c>
      <c r="R506" s="19">
        <f>Calculations!U484</f>
        <v>8.0110034868915854</v>
      </c>
      <c r="S506" s="19">
        <f>Calculations!R484</f>
        <v>0.62400941894599993</v>
      </c>
      <c r="T506" s="50" t="s">
        <v>63</v>
      </c>
      <c r="U506" s="49" t="s">
        <v>69</v>
      </c>
      <c r="V506" s="49" t="s">
        <v>60</v>
      </c>
    </row>
    <row r="507" spans="2:22" x14ac:dyDescent="0.2">
      <c r="B507" s="18">
        <f>Calculations!A485</f>
        <v>5297</v>
      </c>
      <c r="C507" s="18" t="str">
        <f>Calculations!B485</f>
        <v>SHLAA 2013</v>
      </c>
      <c r="D507" s="18" t="str">
        <f>Calculations!C485</f>
        <v>Housing</v>
      </c>
      <c r="E507" s="19">
        <f>Calculations!D485</f>
        <v>9.1059704310924499</v>
      </c>
      <c r="F507" s="19">
        <f>Calculations!L485</f>
        <v>100</v>
      </c>
      <c r="G507" s="19">
        <f>Calculations!H485</f>
        <v>9.1059704310924499</v>
      </c>
      <c r="H507" s="19">
        <f>Calculations!K485</f>
        <v>0</v>
      </c>
      <c r="I507" s="19">
        <f>Calculations!G485</f>
        <v>0</v>
      </c>
      <c r="J507" s="19">
        <f>Calculations!J485</f>
        <v>0</v>
      </c>
      <c r="K507" s="19">
        <f>Calculations!F485</f>
        <v>0</v>
      </c>
      <c r="L507" s="19">
        <f>Calculations!I485</f>
        <v>0</v>
      </c>
      <c r="M507" s="19">
        <f>Calculations!E485</f>
        <v>0</v>
      </c>
      <c r="N507" s="19">
        <f>Calculations!S485</f>
        <v>2.7463219899342217</v>
      </c>
      <c r="O507" s="19">
        <f>Calculations!P485</f>
        <v>0.25007926834600003</v>
      </c>
      <c r="P507" s="19">
        <f>Calculations!T485</f>
        <v>1.6942044504255178</v>
      </c>
      <c r="Q507" s="19">
        <f>Calculations!Q485</f>
        <v>0.154273756298</v>
      </c>
      <c r="R507" s="19">
        <f>Calculations!U485</f>
        <v>3.4009285185636888</v>
      </c>
      <c r="S507" s="19">
        <f>Calculations!R485</f>
        <v>0.30968754528300002</v>
      </c>
      <c r="T507" s="50" t="s">
        <v>62</v>
      </c>
      <c r="U507" s="49" t="s">
        <v>69</v>
      </c>
      <c r="V507" s="49" t="s">
        <v>60</v>
      </c>
    </row>
    <row r="508" spans="2:22" x14ac:dyDescent="0.2">
      <c r="B508" s="18">
        <f>Calculations!A486</f>
        <v>5298</v>
      </c>
      <c r="C508" s="18" t="str">
        <f>Calculations!B486</f>
        <v>SHLAA 2013</v>
      </c>
      <c r="D508" s="18" t="str">
        <f>Calculations!C486</f>
        <v>Housing</v>
      </c>
      <c r="E508" s="19">
        <f>Calculations!D486</f>
        <v>9.8139599732835994E-2</v>
      </c>
      <c r="F508" s="19">
        <f>Calculations!L486</f>
        <v>100</v>
      </c>
      <c r="G508" s="19">
        <f>Calculations!H486</f>
        <v>9.8139599732835994E-2</v>
      </c>
      <c r="H508" s="19">
        <f>Calculations!K486</f>
        <v>0</v>
      </c>
      <c r="I508" s="19">
        <f>Calculations!G486</f>
        <v>0</v>
      </c>
      <c r="J508" s="19">
        <f>Calculations!J486</f>
        <v>0</v>
      </c>
      <c r="K508" s="19">
        <f>Calculations!F486</f>
        <v>0</v>
      </c>
      <c r="L508" s="19">
        <f>Calculations!I486</f>
        <v>0</v>
      </c>
      <c r="M508" s="19">
        <f>Calculations!E486</f>
        <v>0</v>
      </c>
      <c r="N508" s="19">
        <f>Calculations!S486</f>
        <v>0</v>
      </c>
      <c r="O508" s="19">
        <f>Calculations!P486</f>
        <v>0</v>
      </c>
      <c r="P508" s="19">
        <f>Calculations!T486</f>
        <v>0</v>
      </c>
      <c r="Q508" s="19">
        <f>Calculations!Q486</f>
        <v>0</v>
      </c>
      <c r="R508" s="19">
        <f>Calculations!U486</f>
        <v>0.13581275731594872</v>
      </c>
      <c r="S508" s="19">
        <f>Calculations!R486</f>
        <v>1.3328609641600001E-4</v>
      </c>
      <c r="T508" s="50" t="s">
        <v>62</v>
      </c>
      <c r="U508" s="49" t="s">
        <v>69</v>
      </c>
      <c r="V508" s="49" t="s">
        <v>60</v>
      </c>
    </row>
    <row r="509" spans="2:22" x14ac:dyDescent="0.2">
      <c r="B509" s="18">
        <f>Calculations!A487</f>
        <v>5301</v>
      </c>
      <c r="C509" s="18" t="str">
        <f>Calculations!B487</f>
        <v>SHLAA 2013</v>
      </c>
      <c r="D509" s="18" t="str">
        <f>Calculations!C487</f>
        <v>Housing</v>
      </c>
      <c r="E509" s="19">
        <f>Calculations!D487</f>
        <v>0.173360790678594</v>
      </c>
      <c r="F509" s="19">
        <f>Calculations!L487</f>
        <v>100</v>
      </c>
      <c r="G509" s="19">
        <f>Calculations!H487</f>
        <v>0.173360790678594</v>
      </c>
      <c r="H509" s="19">
        <f>Calculations!K487</f>
        <v>0</v>
      </c>
      <c r="I509" s="19">
        <f>Calculations!G487</f>
        <v>0</v>
      </c>
      <c r="J509" s="19">
        <f>Calculations!J487</f>
        <v>0</v>
      </c>
      <c r="K509" s="19">
        <f>Calculations!F487</f>
        <v>0</v>
      </c>
      <c r="L509" s="19">
        <f>Calculations!I487</f>
        <v>0</v>
      </c>
      <c r="M509" s="19">
        <f>Calculations!E487</f>
        <v>0</v>
      </c>
      <c r="N509" s="19">
        <f>Calculations!S487</f>
        <v>0</v>
      </c>
      <c r="O509" s="19">
        <f>Calculations!P487</f>
        <v>0</v>
      </c>
      <c r="P509" s="19">
        <f>Calculations!T487</f>
        <v>0</v>
      </c>
      <c r="Q509" s="19">
        <f>Calculations!Q487</f>
        <v>0</v>
      </c>
      <c r="R509" s="19">
        <f>Calculations!U487</f>
        <v>0.97115652864167845</v>
      </c>
      <c r="S509" s="19">
        <f>Calculations!R487</f>
        <v>1.68360463678E-3</v>
      </c>
      <c r="T509" s="50" t="s">
        <v>62</v>
      </c>
      <c r="U509" s="49" t="s">
        <v>69</v>
      </c>
      <c r="V509" s="49" t="s">
        <v>60</v>
      </c>
    </row>
    <row r="510" spans="2:22" x14ac:dyDescent="0.2">
      <c r="B510" s="18">
        <f>Calculations!A488</f>
        <v>5302</v>
      </c>
      <c r="C510" s="18" t="str">
        <f>Calculations!B488</f>
        <v>SHLAA 2013</v>
      </c>
      <c r="D510" s="18" t="str">
        <f>Calculations!C488</f>
        <v>Housing</v>
      </c>
      <c r="E510" s="19">
        <f>Calculations!D488</f>
        <v>0.156535157331923</v>
      </c>
      <c r="F510" s="19">
        <f>Calculations!L488</f>
        <v>100</v>
      </c>
      <c r="G510" s="19">
        <f>Calculations!H488</f>
        <v>0.156535157331923</v>
      </c>
      <c r="H510" s="19">
        <f>Calculations!K488</f>
        <v>0</v>
      </c>
      <c r="I510" s="19">
        <f>Calculations!G488</f>
        <v>0</v>
      </c>
      <c r="J510" s="19">
        <f>Calculations!J488</f>
        <v>0</v>
      </c>
      <c r="K510" s="19">
        <f>Calculations!F488</f>
        <v>0</v>
      </c>
      <c r="L510" s="19">
        <f>Calculations!I488</f>
        <v>0</v>
      </c>
      <c r="M510" s="19">
        <f>Calculations!E488</f>
        <v>0</v>
      </c>
      <c r="N510" s="19">
        <f>Calculations!S488</f>
        <v>0</v>
      </c>
      <c r="O510" s="19">
        <f>Calculations!P488</f>
        <v>0</v>
      </c>
      <c r="P510" s="19">
        <f>Calculations!T488</f>
        <v>0</v>
      </c>
      <c r="Q510" s="19">
        <f>Calculations!Q488</f>
        <v>0</v>
      </c>
      <c r="R510" s="19">
        <f>Calculations!U488</f>
        <v>1.3344763026433519E-2</v>
      </c>
      <c r="S510" s="19">
        <f>Calculations!R488</f>
        <v>2.0889245798999999E-5</v>
      </c>
      <c r="T510" s="50" t="s">
        <v>62</v>
      </c>
      <c r="U510" s="49" t="s">
        <v>69</v>
      </c>
      <c r="V510" s="49" t="s">
        <v>60</v>
      </c>
    </row>
    <row r="511" spans="2:22" x14ac:dyDescent="0.2">
      <c r="B511" s="18">
        <f>Calculations!A489</f>
        <v>5303</v>
      </c>
      <c r="C511" s="18" t="str">
        <f>Calculations!B489</f>
        <v>SHLAA 2013</v>
      </c>
      <c r="D511" s="18" t="str">
        <f>Calculations!C489</f>
        <v>Housing</v>
      </c>
      <c r="E511" s="19">
        <f>Calculations!D489</f>
        <v>0.206420778807827</v>
      </c>
      <c r="F511" s="19">
        <f>Calculations!L489</f>
        <v>100</v>
      </c>
      <c r="G511" s="19">
        <f>Calculations!H489</f>
        <v>0.206420778807827</v>
      </c>
      <c r="H511" s="19">
        <f>Calculations!K489</f>
        <v>0</v>
      </c>
      <c r="I511" s="19">
        <f>Calculations!G489</f>
        <v>0</v>
      </c>
      <c r="J511" s="19">
        <f>Calculations!J489</f>
        <v>0</v>
      </c>
      <c r="K511" s="19">
        <f>Calculations!F489</f>
        <v>0</v>
      </c>
      <c r="L511" s="19">
        <f>Calculations!I489</f>
        <v>0</v>
      </c>
      <c r="M511" s="19">
        <f>Calculations!E489</f>
        <v>0</v>
      </c>
      <c r="N511" s="19">
        <f>Calculations!S489</f>
        <v>0</v>
      </c>
      <c r="O511" s="19">
        <f>Calculations!P489</f>
        <v>0</v>
      </c>
      <c r="P511" s="19">
        <f>Calculations!T489</f>
        <v>0</v>
      </c>
      <c r="Q511" s="19">
        <f>Calculations!Q489</f>
        <v>0</v>
      </c>
      <c r="R511" s="19">
        <f>Calculations!U489</f>
        <v>0</v>
      </c>
      <c r="S511" s="19">
        <f>Calculations!R489</f>
        <v>0</v>
      </c>
      <c r="T511" s="50" t="s">
        <v>62</v>
      </c>
      <c r="U511" s="51" t="s">
        <v>70</v>
      </c>
      <c r="V511" s="49" t="s">
        <v>65</v>
      </c>
    </row>
    <row r="512" spans="2:22" x14ac:dyDescent="0.2">
      <c r="B512" s="18">
        <f>Calculations!A490</f>
        <v>5304</v>
      </c>
      <c r="C512" s="18" t="str">
        <f>Calculations!B490</f>
        <v>SHLAA 2013</v>
      </c>
      <c r="D512" s="18" t="str">
        <f>Calculations!C490</f>
        <v>Housing</v>
      </c>
      <c r="E512" s="19">
        <f>Calculations!D490</f>
        <v>0.42061045851053103</v>
      </c>
      <c r="F512" s="19">
        <f>Calculations!L490</f>
        <v>100</v>
      </c>
      <c r="G512" s="19">
        <f>Calculations!H490</f>
        <v>0.42061045851053103</v>
      </c>
      <c r="H512" s="19">
        <f>Calculations!K490</f>
        <v>0</v>
      </c>
      <c r="I512" s="19">
        <f>Calculations!G490</f>
        <v>0</v>
      </c>
      <c r="J512" s="19">
        <f>Calculations!J490</f>
        <v>0</v>
      </c>
      <c r="K512" s="19">
        <f>Calculations!F490</f>
        <v>0</v>
      </c>
      <c r="L512" s="19">
        <f>Calculations!I490</f>
        <v>0</v>
      </c>
      <c r="M512" s="19">
        <f>Calculations!E490</f>
        <v>0</v>
      </c>
      <c r="N512" s="19">
        <f>Calculations!S490</f>
        <v>0</v>
      </c>
      <c r="O512" s="19">
        <f>Calculations!P490</f>
        <v>0</v>
      </c>
      <c r="P512" s="19">
        <f>Calculations!T490</f>
        <v>0</v>
      </c>
      <c r="Q512" s="19">
        <f>Calculations!Q490</f>
        <v>0</v>
      </c>
      <c r="R512" s="19">
        <f>Calculations!U490</f>
        <v>0</v>
      </c>
      <c r="S512" s="19">
        <f>Calculations!R490</f>
        <v>0</v>
      </c>
      <c r="T512" s="50" t="s">
        <v>62</v>
      </c>
      <c r="U512" s="51" t="s">
        <v>70</v>
      </c>
      <c r="V512" s="49" t="s">
        <v>65</v>
      </c>
    </row>
    <row r="513" spans="2:22" x14ac:dyDescent="0.2">
      <c r="B513" s="18">
        <f>Calculations!A491</f>
        <v>5305</v>
      </c>
      <c r="C513" s="18" t="str">
        <f>Calculations!B491</f>
        <v>SHLAA 2013</v>
      </c>
      <c r="D513" s="18" t="str">
        <f>Calculations!C491</f>
        <v>Housing</v>
      </c>
      <c r="E513" s="19">
        <f>Calculations!D491</f>
        <v>2.2734397520532501</v>
      </c>
      <c r="F513" s="19">
        <f>Calculations!L491</f>
        <v>100</v>
      </c>
      <c r="G513" s="19">
        <f>Calculations!H491</f>
        <v>2.2734397520532501</v>
      </c>
      <c r="H513" s="19">
        <f>Calculations!K491</f>
        <v>0</v>
      </c>
      <c r="I513" s="19">
        <f>Calculations!G491</f>
        <v>0</v>
      </c>
      <c r="J513" s="19">
        <f>Calculations!J491</f>
        <v>0</v>
      </c>
      <c r="K513" s="19">
        <f>Calculations!F491</f>
        <v>0</v>
      </c>
      <c r="L513" s="19">
        <f>Calculations!I491</f>
        <v>0</v>
      </c>
      <c r="M513" s="19">
        <f>Calculations!E491</f>
        <v>0</v>
      </c>
      <c r="N513" s="19">
        <f>Calculations!S491</f>
        <v>0</v>
      </c>
      <c r="O513" s="19">
        <f>Calculations!P491</f>
        <v>0</v>
      </c>
      <c r="P513" s="19">
        <f>Calculations!T491</f>
        <v>0</v>
      </c>
      <c r="Q513" s="19">
        <f>Calculations!Q491</f>
        <v>0</v>
      </c>
      <c r="R513" s="19">
        <f>Calculations!U491</f>
        <v>1.3371808062098118</v>
      </c>
      <c r="S513" s="19">
        <f>Calculations!R491</f>
        <v>3.04000000052E-2</v>
      </c>
      <c r="T513" s="50" t="s">
        <v>62</v>
      </c>
      <c r="U513" s="49" t="s">
        <v>69</v>
      </c>
      <c r="V513" s="49" t="s">
        <v>60</v>
      </c>
    </row>
    <row r="514" spans="2:22" x14ac:dyDescent="0.2">
      <c r="B514" s="18">
        <f>Calculations!A492</f>
        <v>5313</v>
      </c>
      <c r="C514" s="18" t="str">
        <f>Calculations!B492</f>
        <v>SHLAA 2013</v>
      </c>
      <c r="D514" s="18" t="str">
        <f>Calculations!C492</f>
        <v>Housing</v>
      </c>
      <c r="E514" s="19">
        <f>Calculations!D492</f>
        <v>2.8401069661137E-2</v>
      </c>
      <c r="F514" s="19">
        <f>Calculations!L492</f>
        <v>100</v>
      </c>
      <c r="G514" s="19">
        <f>Calculations!H492</f>
        <v>2.8401069661137E-2</v>
      </c>
      <c r="H514" s="19">
        <f>Calculations!K492</f>
        <v>0</v>
      </c>
      <c r="I514" s="19">
        <f>Calculations!G492</f>
        <v>0</v>
      </c>
      <c r="J514" s="19">
        <f>Calculations!J492</f>
        <v>0</v>
      </c>
      <c r="K514" s="19">
        <f>Calculations!F492</f>
        <v>0</v>
      </c>
      <c r="L514" s="19">
        <f>Calculations!I492</f>
        <v>0</v>
      </c>
      <c r="M514" s="19">
        <f>Calculations!E492</f>
        <v>0</v>
      </c>
      <c r="N514" s="19">
        <f>Calculations!S492</f>
        <v>0</v>
      </c>
      <c r="O514" s="19">
        <f>Calculations!P492</f>
        <v>0</v>
      </c>
      <c r="P514" s="19">
        <f>Calculations!T492</f>
        <v>0</v>
      </c>
      <c r="Q514" s="19">
        <f>Calculations!Q492</f>
        <v>0</v>
      </c>
      <c r="R514" s="19">
        <f>Calculations!U492</f>
        <v>0</v>
      </c>
      <c r="S514" s="19">
        <f>Calculations!R492</f>
        <v>0</v>
      </c>
      <c r="T514" s="50" t="s">
        <v>62</v>
      </c>
      <c r="U514" s="51" t="s">
        <v>70</v>
      </c>
      <c r="V514" s="49" t="s">
        <v>65</v>
      </c>
    </row>
    <row r="515" spans="2:22" x14ac:dyDescent="0.2">
      <c r="B515" s="18">
        <f>Calculations!A493</f>
        <v>5320</v>
      </c>
      <c r="C515" s="18" t="str">
        <f>Calculations!B493</f>
        <v>ELR 2014</v>
      </c>
      <c r="D515" s="18" t="str">
        <f>Calculations!C493</f>
        <v>Employment</v>
      </c>
      <c r="E515" s="19">
        <f>Calculations!D493</f>
        <v>1.1222670963742101</v>
      </c>
      <c r="F515" s="19">
        <f>Calculations!L493</f>
        <v>100</v>
      </c>
      <c r="G515" s="19">
        <f>Calculations!H493</f>
        <v>1.1222670963742101</v>
      </c>
      <c r="H515" s="19">
        <f>Calculations!K493</f>
        <v>0</v>
      </c>
      <c r="I515" s="19">
        <f>Calculations!G493</f>
        <v>0</v>
      </c>
      <c r="J515" s="19">
        <f>Calculations!J493</f>
        <v>0</v>
      </c>
      <c r="K515" s="19">
        <f>Calculations!F493</f>
        <v>0</v>
      </c>
      <c r="L515" s="19">
        <f>Calculations!I493</f>
        <v>0</v>
      </c>
      <c r="M515" s="19">
        <f>Calculations!E493</f>
        <v>0</v>
      </c>
      <c r="N515" s="19">
        <f>Calculations!S493</f>
        <v>0</v>
      </c>
      <c r="O515" s="19">
        <f>Calculations!P493</f>
        <v>0</v>
      </c>
      <c r="P515" s="19">
        <f>Calculations!T493</f>
        <v>0</v>
      </c>
      <c r="Q515" s="19">
        <f>Calculations!Q493</f>
        <v>0</v>
      </c>
      <c r="R515" s="19">
        <f>Calculations!U493</f>
        <v>4.0427367206595597E-3</v>
      </c>
      <c r="S515" s="19">
        <f>Calculations!R493</f>
        <v>4.5370304009000002E-5</v>
      </c>
      <c r="T515" s="50" t="s">
        <v>63</v>
      </c>
      <c r="U515" s="49" t="s">
        <v>69</v>
      </c>
      <c r="V515" s="49" t="s">
        <v>60</v>
      </c>
    </row>
    <row r="516" spans="2:22" x14ac:dyDescent="0.2">
      <c r="B516" s="18">
        <f>Calculations!A494</f>
        <v>5321</v>
      </c>
      <c r="C516" s="18" t="str">
        <f>Calculations!B494</f>
        <v>ELR 2014</v>
      </c>
      <c r="D516" s="18" t="str">
        <f>Calculations!C494</f>
        <v>Employment</v>
      </c>
      <c r="E516" s="19">
        <f>Calculations!D494</f>
        <v>2.54443852767265</v>
      </c>
      <c r="F516" s="19">
        <f>Calculations!L494</f>
        <v>100</v>
      </c>
      <c r="G516" s="19">
        <f>Calculations!H494</f>
        <v>2.54443852767265</v>
      </c>
      <c r="H516" s="19">
        <f>Calculations!K494</f>
        <v>0</v>
      </c>
      <c r="I516" s="19">
        <f>Calculations!G494</f>
        <v>0</v>
      </c>
      <c r="J516" s="19">
        <f>Calculations!J494</f>
        <v>0</v>
      </c>
      <c r="K516" s="19">
        <f>Calculations!F494</f>
        <v>0</v>
      </c>
      <c r="L516" s="19">
        <f>Calculations!I494</f>
        <v>0</v>
      </c>
      <c r="M516" s="19">
        <f>Calculations!E494</f>
        <v>0</v>
      </c>
      <c r="N516" s="19">
        <f>Calculations!S494</f>
        <v>6.5651916687802625E-2</v>
      </c>
      <c r="O516" s="19">
        <f>Calculations!P494</f>
        <v>1.6704726623600001E-3</v>
      </c>
      <c r="P516" s="19">
        <f>Calculations!T494</f>
        <v>0.48991073349065883</v>
      </c>
      <c r="Q516" s="19">
        <f>Calculations!Q494</f>
        <v>1.2465477454140001E-2</v>
      </c>
      <c r="R516" s="19">
        <f>Calculations!U494</f>
        <v>2.2306741926485287</v>
      </c>
      <c r="S516" s="19">
        <f>Calculations!R494</f>
        <v>5.6758133584599996E-2</v>
      </c>
      <c r="T516" s="50" t="s">
        <v>63</v>
      </c>
      <c r="U516" s="49" t="s">
        <v>69</v>
      </c>
      <c r="V516" s="49" t="s">
        <v>60</v>
      </c>
    </row>
    <row r="517" spans="2:22" x14ac:dyDescent="0.2">
      <c r="B517" s="18">
        <f>Calculations!A495</f>
        <v>5322</v>
      </c>
      <c r="C517" s="18" t="str">
        <f>Calculations!B495</f>
        <v>ELR 2014</v>
      </c>
      <c r="D517" s="18" t="str">
        <f>Calculations!C495</f>
        <v>Employment</v>
      </c>
      <c r="E517" s="19">
        <f>Calculations!D495</f>
        <v>5.6728685177872897</v>
      </c>
      <c r="F517" s="19">
        <f>Calculations!L495</f>
        <v>100</v>
      </c>
      <c r="G517" s="19">
        <f>Calculations!H495</f>
        <v>5.6728685177872897</v>
      </c>
      <c r="H517" s="19">
        <f>Calculations!K495</f>
        <v>0</v>
      </c>
      <c r="I517" s="19">
        <f>Calculations!G495</f>
        <v>0</v>
      </c>
      <c r="J517" s="19">
        <f>Calculations!J495</f>
        <v>0</v>
      </c>
      <c r="K517" s="19">
        <f>Calculations!F495</f>
        <v>0</v>
      </c>
      <c r="L517" s="19">
        <f>Calculations!I495</f>
        <v>0</v>
      </c>
      <c r="M517" s="19">
        <f>Calculations!E495</f>
        <v>0</v>
      </c>
      <c r="N517" s="19">
        <f>Calculations!S495</f>
        <v>5.1968364716831278E-2</v>
      </c>
      <c r="O517" s="19">
        <f>Calculations!P495</f>
        <v>2.9480970012299998E-3</v>
      </c>
      <c r="P517" s="19">
        <f>Calculations!T495</f>
        <v>8.1755407527037305E-2</v>
      </c>
      <c r="Q517" s="19">
        <f>Calculations!Q495</f>
        <v>4.6378767751899998E-3</v>
      </c>
      <c r="R517" s="19">
        <f>Calculations!U495</f>
        <v>2.9061749925923754</v>
      </c>
      <c r="S517" s="19">
        <f>Calculations!R495</f>
        <v>0.16486348622657998</v>
      </c>
      <c r="T517" s="50" t="s">
        <v>63</v>
      </c>
      <c r="U517" s="49" t="s">
        <v>69</v>
      </c>
      <c r="V517" s="49" t="s">
        <v>60</v>
      </c>
    </row>
    <row r="518" spans="2:22" x14ac:dyDescent="0.2">
      <c r="B518" s="18">
        <f>Calculations!A496</f>
        <v>5330</v>
      </c>
      <c r="C518" s="18" t="str">
        <f>Calculations!B496</f>
        <v>SHLAA 2013</v>
      </c>
      <c r="D518" s="18" t="str">
        <f>Calculations!C496</f>
        <v>Housing</v>
      </c>
      <c r="E518" s="19">
        <f>Calculations!D496</f>
        <v>0.106155426252372</v>
      </c>
      <c r="F518" s="19">
        <f>Calculations!L496</f>
        <v>100</v>
      </c>
      <c r="G518" s="19">
        <f>Calculations!H496</f>
        <v>0.106155426252372</v>
      </c>
      <c r="H518" s="19">
        <f>Calculations!K496</f>
        <v>0</v>
      </c>
      <c r="I518" s="19">
        <f>Calculations!G496</f>
        <v>0</v>
      </c>
      <c r="J518" s="19">
        <f>Calculations!J496</f>
        <v>0</v>
      </c>
      <c r="K518" s="19">
        <f>Calculations!F496</f>
        <v>0</v>
      </c>
      <c r="L518" s="19">
        <f>Calculations!I496</f>
        <v>0</v>
      </c>
      <c r="M518" s="19">
        <f>Calculations!E496</f>
        <v>0</v>
      </c>
      <c r="N518" s="19">
        <f>Calculations!S496</f>
        <v>0</v>
      </c>
      <c r="O518" s="19">
        <f>Calculations!P496</f>
        <v>0</v>
      </c>
      <c r="P518" s="19">
        <f>Calculations!T496</f>
        <v>0</v>
      </c>
      <c r="Q518" s="19">
        <f>Calculations!Q496</f>
        <v>0</v>
      </c>
      <c r="R518" s="19">
        <f>Calculations!U496</f>
        <v>0</v>
      </c>
      <c r="S518" s="19">
        <f>Calculations!R496</f>
        <v>0</v>
      </c>
      <c r="T518" s="50" t="s">
        <v>62</v>
      </c>
      <c r="U518" s="51" t="s">
        <v>70</v>
      </c>
      <c r="V518" s="49" t="s">
        <v>64</v>
      </c>
    </row>
    <row r="519" spans="2:22" x14ac:dyDescent="0.2">
      <c r="B519" s="18">
        <f>Calculations!A497</f>
        <v>5347</v>
      </c>
      <c r="C519" s="18" t="str">
        <f>Calculations!B497</f>
        <v>SHLAA 2013</v>
      </c>
      <c r="D519" s="18" t="str">
        <f>Calculations!C497</f>
        <v>Housing</v>
      </c>
      <c r="E519" s="19">
        <f>Calculations!D497</f>
        <v>5.6216098918395997E-2</v>
      </c>
      <c r="F519" s="19">
        <f>Calculations!L497</f>
        <v>100</v>
      </c>
      <c r="G519" s="19">
        <f>Calculations!H497</f>
        <v>5.6216098918395997E-2</v>
      </c>
      <c r="H519" s="19">
        <f>Calculations!K497</f>
        <v>0</v>
      </c>
      <c r="I519" s="19">
        <f>Calculations!G497</f>
        <v>0</v>
      </c>
      <c r="J519" s="19">
        <f>Calculations!J497</f>
        <v>0</v>
      </c>
      <c r="K519" s="19">
        <f>Calculations!F497</f>
        <v>0</v>
      </c>
      <c r="L519" s="19">
        <f>Calculations!I497</f>
        <v>0</v>
      </c>
      <c r="M519" s="19">
        <f>Calculations!E497</f>
        <v>0</v>
      </c>
      <c r="N519" s="19">
        <f>Calculations!S497</f>
        <v>0</v>
      </c>
      <c r="O519" s="19">
        <f>Calculations!P497</f>
        <v>0</v>
      </c>
      <c r="P519" s="19">
        <f>Calculations!T497</f>
        <v>0</v>
      </c>
      <c r="Q519" s="19">
        <f>Calculations!Q497</f>
        <v>0</v>
      </c>
      <c r="R519" s="19">
        <f>Calculations!U497</f>
        <v>0</v>
      </c>
      <c r="S519" s="19">
        <f>Calculations!R497</f>
        <v>0</v>
      </c>
      <c r="T519" s="50" t="s">
        <v>62</v>
      </c>
      <c r="U519" s="51" t="s">
        <v>70</v>
      </c>
      <c r="V519" s="49" t="s">
        <v>64</v>
      </c>
    </row>
    <row r="520" spans="2:22" x14ac:dyDescent="0.2">
      <c r="B520" s="18">
        <f>Calculations!A498</f>
        <v>5354</v>
      </c>
      <c r="C520" s="18" t="str">
        <f>Calculations!B498</f>
        <v>SHLAA 2013</v>
      </c>
      <c r="D520" s="18" t="str">
        <f>Calculations!C498</f>
        <v>Housing</v>
      </c>
      <c r="E520" s="19">
        <f>Calculations!D498</f>
        <v>8.2459889832678004E-2</v>
      </c>
      <c r="F520" s="19">
        <f>Calculations!L498</f>
        <v>100</v>
      </c>
      <c r="G520" s="19">
        <f>Calculations!H498</f>
        <v>8.2459889832678004E-2</v>
      </c>
      <c r="H520" s="19">
        <f>Calculations!K498</f>
        <v>0</v>
      </c>
      <c r="I520" s="19">
        <f>Calculations!G498</f>
        <v>0</v>
      </c>
      <c r="J520" s="19">
        <f>Calculations!J498</f>
        <v>0</v>
      </c>
      <c r="K520" s="19">
        <f>Calculations!F498</f>
        <v>0</v>
      </c>
      <c r="L520" s="19">
        <f>Calculations!I498</f>
        <v>0</v>
      </c>
      <c r="M520" s="19">
        <f>Calculations!E498</f>
        <v>0</v>
      </c>
      <c r="N520" s="19">
        <f>Calculations!S498</f>
        <v>0</v>
      </c>
      <c r="O520" s="19">
        <f>Calculations!P498</f>
        <v>0</v>
      </c>
      <c r="P520" s="19">
        <f>Calculations!T498</f>
        <v>0</v>
      </c>
      <c r="Q520" s="19">
        <f>Calculations!Q498</f>
        <v>0</v>
      </c>
      <c r="R520" s="19">
        <f>Calculations!U498</f>
        <v>1.3564268098824781</v>
      </c>
      <c r="S520" s="19">
        <f>Calculations!R498</f>
        <v>1.1185080530900001E-3</v>
      </c>
      <c r="T520" s="50" t="s">
        <v>62</v>
      </c>
      <c r="U520" s="49" t="s">
        <v>69</v>
      </c>
      <c r="V520" s="49" t="s">
        <v>60</v>
      </c>
    </row>
    <row r="521" spans="2:22" x14ac:dyDescent="0.2">
      <c r="B521" s="18">
        <f>Calculations!A499</f>
        <v>5356</v>
      </c>
      <c r="C521" s="18" t="str">
        <f>Calculations!B499</f>
        <v>SHLAA 2013</v>
      </c>
      <c r="D521" s="18" t="str">
        <f>Calculations!C499</f>
        <v>Housing</v>
      </c>
      <c r="E521" s="19">
        <f>Calculations!D499</f>
        <v>2.1714313132396999E-2</v>
      </c>
      <c r="F521" s="19">
        <f>Calculations!L499</f>
        <v>100</v>
      </c>
      <c r="G521" s="19">
        <f>Calculations!H499</f>
        <v>2.1714313132396999E-2</v>
      </c>
      <c r="H521" s="19">
        <f>Calculations!K499</f>
        <v>0</v>
      </c>
      <c r="I521" s="19">
        <f>Calculations!G499</f>
        <v>0</v>
      </c>
      <c r="J521" s="19">
        <f>Calculations!J499</f>
        <v>0</v>
      </c>
      <c r="K521" s="19">
        <f>Calculations!F499</f>
        <v>0</v>
      </c>
      <c r="L521" s="19">
        <f>Calculations!I499</f>
        <v>0</v>
      </c>
      <c r="M521" s="19">
        <f>Calculations!E499</f>
        <v>0</v>
      </c>
      <c r="N521" s="19">
        <f>Calculations!S499</f>
        <v>0</v>
      </c>
      <c r="O521" s="19">
        <f>Calculations!P499</f>
        <v>0</v>
      </c>
      <c r="P521" s="19">
        <f>Calculations!T499</f>
        <v>0</v>
      </c>
      <c r="Q521" s="19">
        <f>Calculations!Q499</f>
        <v>0</v>
      </c>
      <c r="R521" s="19">
        <f>Calculations!U499</f>
        <v>4.3059211926211507E-3</v>
      </c>
      <c r="S521" s="19">
        <f>Calculations!R499</f>
        <v>9.3500121099999999E-7</v>
      </c>
      <c r="T521" s="50" t="s">
        <v>62</v>
      </c>
      <c r="U521" s="49" t="s">
        <v>69</v>
      </c>
      <c r="V521" s="49" t="s">
        <v>60</v>
      </c>
    </row>
    <row r="522" spans="2:22" x14ac:dyDescent="0.2">
      <c r="B522" s="18">
        <f>Calculations!A500</f>
        <v>5373</v>
      </c>
      <c r="C522" s="18" t="str">
        <f>Calculations!B500</f>
        <v>SHLAA 2013</v>
      </c>
      <c r="D522" s="18" t="str">
        <f>Calculations!C500</f>
        <v>Housing</v>
      </c>
      <c r="E522" s="19">
        <f>Calculations!D500</f>
        <v>1.6120167199744E-2</v>
      </c>
      <c r="F522" s="19">
        <f>Calculations!L500</f>
        <v>100</v>
      </c>
      <c r="G522" s="19">
        <f>Calculations!H500</f>
        <v>1.6120167199744E-2</v>
      </c>
      <c r="H522" s="19">
        <f>Calculations!K500</f>
        <v>0</v>
      </c>
      <c r="I522" s="19">
        <f>Calculations!G500</f>
        <v>0</v>
      </c>
      <c r="J522" s="19">
        <f>Calculations!J500</f>
        <v>0</v>
      </c>
      <c r="K522" s="19">
        <f>Calculations!F500</f>
        <v>0</v>
      </c>
      <c r="L522" s="19">
        <f>Calculations!I500</f>
        <v>0</v>
      </c>
      <c r="M522" s="19">
        <f>Calculations!E500</f>
        <v>0</v>
      </c>
      <c r="N522" s="19">
        <f>Calculations!S500</f>
        <v>0</v>
      </c>
      <c r="O522" s="19">
        <f>Calculations!P500</f>
        <v>0</v>
      </c>
      <c r="P522" s="19">
        <f>Calculations!T500</f>
        <v>0</v>
      </c>
      <c r="Q522" s="19">
        <f>Calculations!Q500</f>
        <v>0</v>
      </c>
      <c r="R522" s="19">
        <f>Calculations!U500</f>
        <v>0</v>
      </c>
      <c r="S522" s="19">
        <f>Calculations!R500</f>
        <v>0</v>
      </c>
      <c r="T522" s="50" t="s">
        <v>62</v>
      </c>
      <c r="U522" s="51" t="s">
        <v>70</v>
      </c>
      <c r="V522" s="49" t="s">
        <v>64</v>
      </c>
    </row>
    <row r="523" spans="2:22" x14ac:dyDescent="0.2">
      <c r="B523" s="18">
        <f>Calculations!A501</f>
        <v>5385</v>
      </c>
      <c r="C523" s="18" t="str">
        <f>Calculations!B501</f>
        <v>SHLAA 2013</v>
      </c>
      <c r="D523" s="18" t="str">
        <f>Calculations!C501</f>
        <v>Housing</v>
      </c>
      <c r="E523" s="19">
        <f>Calculations!D501</f>
        <v>0.59083005640702502</v>
      </c>
      <c r="F523" s="19">
        <f>Calculations!L501</f>
        <v>100</v>
      </c>
      <c r="G523" s="19">
        <f>Calculations!H501</f>
        <v>0.59083005640702502</v>
      </c>
      <c r="H523" s="19">
        <f>Calculations!K501</f>
        <v>0</v>
      </c>
      <c r="I523" s="19">
        <f>Calculations!G501</f>
        <v>0</v>
      </c>
      <c r="J523" s="19">
        <f>Calculations!J501</f>
        <v>0</v>
      </c>
      <c r="K523" s="19">
        <f>Calculations!F501</f>
        <v>0</v>
      </c>
      <c r="L523" s="19">
        <f>Calculations!I501</f>
        <v>0</v>
      </c>
      <c r="M523" s="19">
        <f>Calculations!E501</f>
        <v>0</v>
      </c>
      <c r="N523" s="19">
        <f>Calculations!S501</f>
        <v>0</v>
      </c>
      <c r="O523" s="19">
        <f>Calculations!P501</f>
        <v>0</v>
      </c>
      <c r="P523" s="19">
        <f>Calculations!T501</f>
        <v>0</v>
      </c>
      <c r="Q523" s="19">
        <f>Calculations!Q501</f>
        <v>0</v>
      </c>
      <c r="R523" s="19">
        <f>Calculations!U501</f>
        <v>4.2190332169776212</v>
      </c>
      <c r="S523" s="19">
        <f>Calculations!R501</f>
        <v>2.49273163357E-2</v>
      </c>
      <c r="T523" s="50" t="s">
        <v>62</v>
      </c>
      <c r="U523" s="49" t="s">
        <v>69</v>
      </c>
      <c r="V523" s="49" t="s">
        <v>60</v>
      </c>
    </row>
    <row r="524" spans="2:22" x14ac:dyDescent="0.2">
      <c r="B524" s="18">
        <f>Calculations!A502</f>
        <v>5391</v>
      </c>
      <c r="C524" s="18" t="str">
        <f>Calculations!B502</f>
        <v>SHLAA 2013</v>
      </c>
      <c r="D524" s="18" t="str">
        <f>Calculations!C502</f>
        <v>Housing</v>
      </c>
      <c r="E524" s="19">
        <f>Calculations!D502</f>
        <v>0.44979207263515297</v>
      </c>
      <c r="F524" s="19">
        <f>Calculations!L502</f>
        <v>100</v>
      </c>
      <c r="G524" s="19">
        <f>Calculations!H502</f>
        <v>0.44979207263515297</v>
      </c>
      <c r="H524" s="19">
        <f>Calculations!K502</f>
        <v>0</v>
      </c>
      <c r="I524" s="19">
        <f>Calculations!G502</f>
        <v>0</v>
      </c>
      <c r="J524" s="19">
        <f>Calculations!J502</f>
        <v>0</v>
      </c>
      <c r="K524" s="19">
        <f>Calculations!F502</f>
        <v>0</v>
      </c>
      <c r="L524" s="19">
        <f>Calculations!I502</f>
        <v>0</v>
      </c>
      <c r="M524" s="19">
        <f>Calculations!E502</f>
        <v>0</v>
      </c>
      <c r="N524" s="19">
        <f>Calculations!S502</f>
        <v>0</v>
      </c>
      <c r="O524" s="19">
        <f>Calculations!P502</f>
        <v>0</v>
      </c>
      <c r="P524" s="19">
        <f>Calculations!T502</f>
        <v>0</v>
      </c>
      <c r="Q524" s="19">
        <f>Calculations!Q502</f>
        <v>0</v>
      </c>
      <c r="R524" s="19">
        <f>Calculations!U502</f>
        <v>0</v>
      </c>
      <c r="S524" s="19">
        <f>Calculations!R502</f>
        <v>0</v>
      </c>
      <c r="T524" s="50" t="s">
        <v>62</v>
      </c>
      <c r="U524" s="51" t="s">
        <v>70</v>
      </c>
      <c r="V524" s="49" t="s">
        <v>64</v>
      </c>
    </row>
    <row r="525" spans="2:22" x14ac:dyDescent="0.2">
      <c r="B525" s="18">
        <f>Calculations!A503</f>
        <v>5392</v>
      </c>
      <c r="C525" s="18" t="str">
        <f>Calculations!B503</f>
        <v>SHLAA 2013</v>
      </c>
      <c r="D525" s="18" t="str">
        <f>Calculations!C503</f>
        <v>Housing</v>
      </c>
      <c r="E525" s="19">
        <f>Calculations!D503</f>
        <v>1.71432697291993</v>
      </c>
      <c r="F525" s="19">
        <f>Calculations!L503</f>
        <v>100</v>
      </c>
      <c r="G525" s="19">
        <f>Calculations!H503</f>
        <v>1.71432697291993</v>
      </c>
      <c r="H525" s="19">
        <f>Calculations!K503</f>
        <v>0</v>
      </c>
      <c r="I525" s="19">
        <f>Calculations!G503</f>
        <v>0</v>
      </c>
      <c r="J525" s="19">
        <f>Calculations!J503</f>
        <v>0</v>
      </c>
      <c r="K525" s="19">
        <f>Calculations!F503</f>
        <v>0</v>
      </c>
      <c r="L525" s="19">
        <f>Calculations!I503</f>
        <v>0</v>
      </c>
      <c r="M525" s="19">
        <f>Calculations!E503</f>
        <v>0</v>
      </c>
      <c r="N525" s="19">
        <f>Calculations!S503</f>
        <v>2.2617906948087794</v>
      </c>
      <c r="O525" s="19">
        <f>Calculations!P503</f>
        <v>3.8774487952099999E-2</v>
      </c>
      <c r="P525" s="19">
        <f>Calculations!T503</f>
        <v>0.20563626770076213</v>
      </c>
      <c r="Q525" s="19">
        <f>Calculations!Q503</f>
        <v>3.5252780032999989E-3</v>
      </c>
      <c r="R525" s="19">
        <f>Calculations!U503</f>
        <v>0.91853901612358713</v>
      </c>
      <c r="S525" s="19">
        <f>Calculations!R503</f>
        <v>1.5746762110199999E-2</v>
      </c>
      <c r="T525" s="50" t="s">
        <v>62</v>
      </c>
      <c r="U525" s="49" t="s">
        <v>69</v>
      </c>
      <c r="V525" s="49" t="s">
        <v>60</v>
      </c>
    </row>
    <row r="526" spans="2:22" x14ac:dyDescent="0.2">
      <c r="B526" s="18">
        <f>Calculations!A504</f>
        <v>5395</v>
      </c>
      <c r="C526" s="18" t="str">
        <f>Calculations!B504</f>
        <v>SHLAA 2013</v>
      </c>
      <c r="D526" s="18" t="str">
        <f>Calculations!C504</f>
        <v>Housing</v>
      </c>
      <c r="E526" s="19">
        <f>Calculations!D504</f>
        <v>2.22130610588514</v>
      </c>
      <c r="F526" s="19">
        <f>Calculations!L504</f>
        <v>100</v>
      </c>
      <c r="G526" s="19">
        <f>Calculations!H504</f>
        <v>2.22130610588514</v>
      </c>
      <c r="H526" s="19">
        <f>Calculations!K504</f>
        <v>0</v>
      </c>
      <c r="I526" s="19">
        <f>Calculations!G504</f>
        <v>0</v>
      </c>
      <c r="J526" s="19">
        <f>Calculations!J504</f>
        <v>0</v>
      </c>
      <c r="K526" s="19">
        <f>Calculations!F504</f>
        <v>0</v>
      </c>
      <c r="L526" s="19">
        <f>Calculations!I504</f>
        <v>0</v>
      </c>
      <c r="M526" s="19">
        <f>Calculations!E504</f>
        <v>0</v>
      </c>
      <c r="N526" s="19">
        <f>Calculations!S504</f>
        <v>0</v>
      </c>
      <c r="O526" s="19">
        <f>Calculations!P504</f>
        <v>0</v>
      </c>
      <c r="P526" s="19">
        <f>Calculations!T504</f>
        <v>0</v>
      </c>
      <c r="Q526" s="19">
        <f>Calculations!Q504</f>
        <v>0</v>
      </c>
      <c r="R526" s="19">
        <f>Calculations!U504</f>
        <v>0</v>
      </c>
      <c r="S526" s="19">
        <f>Calculations!R504</f>
        <v>0</v>
      </c>
      <c r="T526" s="50" t="s">
        <v>62</v>
      </c>
      <c r="U526" s="51" t="s">
        <v>69</v>
      </c>
      <c r="V526" s="49" t="s">
        <v>60</v>
      </c>
    </row>
    <row r="527" spans="2:22" x14ac:dyDescent="0.2">
      <c r="B527" s="18">
        <f>Calculations!A505</f>
        <v>5401</v>
      </c>
      <c r="C527" s="18" t="str">
        <f>Calculations!B505</f>
        <v>PP</v>
      </c>
      <c r="D527" s="18" t="str">
        <f>Calculations!C505</f>
        <v>Housing</v>
      </c>
      <c r="E527" s="19">
        <f>Calculations!D505</f>
        <v>2.2323913373398001E-2</v>
      </c>
      <c r="F527" s="19">
        <f>Calculations!L505</f>
        <v>100</v>
      </c>
      <c r="G527" s="19">
        <f>Calculations!H505</f>
        <v>2.2323913373398001E-2</v>
      </c>
      <c r="H527" s="19">
        <f>Calculations!K505</f>
        <v>0</v>
      </c>
      <c r="I527" s="19">
        <f>Calculations!G505</f>
        <v>0</v>
      </c>
      <c r="J527" s="19">
        <f>Calculations!J505</f>
        <v>0</v>
      </c>
      <c r="K527" s="19">
        <f>Calculations!F505</f>
        <v>0</v>
      </c>
      <c r="L527" s="19">
        <f>Calculations!I505</f>
        <v>0</v>
      </c>
      <c r="M527" s="19">
        <f>Calculations!E505</f>
        <v>0</v>
      </c>
      <c r="N527" s="19">
        <f>Calculations!S505</f>
        <v>0</v>
      </c>
      <c r="O527" s="19">
        <f>Calculations!P505</f>
        <v>0</v>
      </c>
      <c r="P527" s="19">
        <f>Calculations!T505</f>
        <v>0</v>
      </c>
      <c r="Q527" s="19">
        <f>Calculations!Q505</f>
        <v>0</v>
      </c>
      <c r="R527" s="19">
        <f>Calculations!U505</f>
        <v>0</v>
      </c>
      <c r="S527" s="19">
        <f>Calculations!R505</f>
        <v>0</v>
      </c>
      <c r="T527" s="50" t="s">
        <v>62</v>
      </c>
      <c r="U527" s="51" t="s">
        <v>70</v>
      </c>
      <c r="V527" s="49" t="s">
        <v>64</v>
      </c>
    </row>
    <row r="528" spans="2:22" x14ac:dyDescent="0.2">
      <c r="B528" s="18">
        <f>Calculations!A506</f>
        <v>5402</v>
      </c>
      <c r="C528" s="18" t="str">
        <f>Calculations!B506</f>
        <v>SHLAA 2013</v>
      </c>
      <c r="D528" s="18" t="str">
        <f>Calculations!C506</f>
        <v>Housing</v>
      </c>
      <c r="E528" s="19">
        <f>Calculations!D506</f>
        <v>0.27258421883474399</v>
      </c>
      <c r="F528" s="19">
        <f>Calculations!L506</f>
        <v>100</v>
      </c>
      <c r="G528" s="19">
        <f>Calculations!H506</f>
        <v>0.27258421883474399</v>
      </c>
      <c r="H528" s="19">
        <f>Calculations!K506</f>
        <v>0</v>
      </c>
      <c r="I528" s="19">
        <f>Calculations!G506</f>
        <v>0</v>
      </c>
      <c r="J528" s="19">
        <f>Calculations!J506</f>
        <v>0</v>
      </c>
      <c r="K528" s="19">
        <f>Calculations!F506</f>
        <v>0</v>
      </c>
      <c r="L528" s="19">
        <f>Calculations!I506</f>
        <v>0</v>
      </c>
      <c r="M528" s="19">
        <f>Calculations!E506</f>
        <v>0</v>
      </c>
      <c r="N528" s="19">
        <f>Calculations!S506</f>
        <v>0.2162729106446929</v>
      </c>
      <c r="O528" s="19">
        <f>Calculations!P506</f>
        <v>5.89525824032E-4</v>
      </c>
      <c r="P528" s="19">
        <f>Calculations!T506</f>
        <v>0.44033984025527473</v>
      </c>
      <c r="Q528" s="19">
        <f>Calculations!Q506</f>
        <v>1.2002969137780001E-3</v>
      </c>
      <c r="R528" s="19">
        <f>Calculations!U506</f>
        <v>0.82474863450658775</v>
      </c>
      <c r="S528" s="19">
        <f>Calculations!R506</f>
        <v>2.2481346227199999E-3</v>
      </c>
      <c r="T528" s="50" t="s">
        <v>62</v>
      </c>
      <c r="U528" s="49" t="s">
        <v>69</v>
      </c>
      <c r="V528" s="49" t="s">
        <v>60</v>
      </c>
    </row>
    <row r="529" spans="2:22" x14ac:dyDescent="0.2">
      <c r="B529" s="18">
        <f>Calculations!A507</f>
        <v>5404</v>
      </c>
      <c r="C529" s="18" t="str">
        <f>Calculations!B507</f>
        <v>SHLAA 2013</v>
      </c>
      <c r="D529" s="18" t="str">
        <f>Calculations!C507</f>
        <v>Housing</v>
      </c>
      <c r="E529" s="19">
        <f>Calculations!D507</f>
        <v>4.6579114184422003E-2</v>
      </c>
      <c r="F529" s="19">
        <f>Calculations!L507</f>
        <v>100</v>
      </c>
      <c r="G529" s="19">
        <f>Calculations!H507</f>
        <v>4.6579114184422003E-2</v>
      </c>
      <c r="H529" s="19">
        <f>Calculations!K507</f>
        <v>0</v>
      </c>
      <c r="I529" s="19">
        <f>Calculations!G507</f>
        <v>0</v>
      </c>
      <c r="J529" s="19">
        <f>Calculations!J507</f>
        <v>0</v>
      </c>
      <c r="K529" s="19">
        <f>Calculations!F507</f>
        <v>0</v>
      </c>
      <c r="L529" s="19">
        <f>Calculations!I507</f>
        <v>0</v>
      </c>
      <c r="M529" s="19">
        <f>Calculations!E507</f>
        <v>0</v>
      </c>
      <c r="N529" s="19">
        <f>Calculations!S507</f>
        <v>0</v>
      </c>
      <c r="O529" s="19">
        <f>Calculations!P507</f>
        <v>0</v>
      </c>
      <c r="P529" s="19">
        <f>Calculations!T507</f>
        <v>0</v>
      </c>
      <c r="Q529" s="19">
        <f>Calculations!Q507</f>
        <v>0</v>
      </c>
      <c r="R529" s="19">
        <f>Calculations!U507</f>
        <v>4.0434443268779199E-3</v>
      </c>
      <c r="S529" s="19">
        <f>Calculations!R507</f>
        <v>1.8834005499999999E-6</v>
      </c>
      <c r="T529" s="50" t="s">
        <v>62</v>
      </c>
      <c r="U529" s="49" t="s">
        <v>69</v>
      </c>
      <c r="V529" s="49" t="s">
        <v>60</v>
      </c>
    </row>
    <row r="530" spans="2:22" x14ac:dyDescent="0.2">
      <c r="B530" s="18">
        <f>Calculations!A508</f>
        <v>5414</v>
      </c>
      <c r="C530" s="18" t="str">
        <f>Calculations!B508</f>
        <v>SHLAA 2013</v>
      </c>
      <c r="D530" s="18" t="str">
        <f>Calculations!C508</f>
        <v>Housing</v>
      </c>
      <c r="E530" s="19">
        <f>Calculations!D508</f>
        <v>0.106241348645381</v>
      </c>
      <c r="F530" s="19">
        <f>Calculations!L508</f>
        <v>100</v>
      </c>
      <c r="G530" s="19">
        <f>Calculations!H508</f>
        <v>0.106241348645381</v>
      </c>
      <c r="H530" s="19">
        <f>Calculations!K508</f>
        <v>0</v>
      </c>
      <c r="I530" s="19">
        <f>Calculations!G508</f>
        <v>0</v>
      </c>
      <c r="J530" s="19">
        <f>Calculations!J508</f>
        <v>0</v>
      </c>
      <c r="K530" s="19">
        <f>Calculations!F508</f>
        <v>0</v>
      </c>
      <c r="L530" s="19">
        <f>Calculations!I508</f>
        <v>0</v>
      </c>
      <c r="M530" s="19">
        <f>Calculations!E508</f>
        <v>0</v>
      </c>
      <c r="N530" s="19">
        <f>Calculations!S508</f>
        <v>0</v>
      </c>
      <c r="O530" s="19">
        <f>Calculations!P508</f>
        <v>0</v>
      </c>
      <c r="P530" s="19">
        <f>Calculations!T508</f>
        <v>0</v>
      </c>
      <c r="Q530" s="19">
        <f>Calculations!Q508</f>
        <v>0</v>
      </c>
      <c r="R530" s="19">
        <f>Calculations!U508</f>
        <v>0</v>
      </c>
      <c r="S530" s="19">
        <f>Calculations!R508</f>
        <v>0</v>
      </c>
      <c r="T530" s="50" t="s">
        <v>62</v>
      </c>
      <c r="U530" s="51" t="s">
        <v>70</v>
      </c>
      <c r="V530" s="49" t="s">
        <v>64</v>
      </c>
    </row>
    <row r="531" spans="2:22" x14ac:dyDescent="0.2">
      <c r="B531" s="18">
        <f>Calculations!A509</f>
        <v>5415</v>
      </c>
      <c r="C531" s="18" t="str">
        <f>Calculations!B509</f>
        <v>SHLAA 2013</v>
      </c>
      <c r="D531" s="18" t="str">
        <f>Calculations!C509</f>
        <v>Housing</v>
      </c>
      <c r="E531" s="19">
        <f>Calculations!D509</f>
        <v>0.50224654805471103</v>
      </c>
      <c r="F531" s="19">
        <f>Calculations!L509</f>
        <v>100</v>
      </c>
      <c r="G531" s="19">
        <f>Calculations!H509</f>
        <v>0.50224654805471103</v>
      </c>
      <c r="H531" s="19">
        <f>Calculations!K509</f>
        <v>0</v>
      </c>
      <c r="I531" s="19">
        <f>Calculations!G509</f>
        <v>0</v>
      </c>
      <c r="J531" s="19">
        <f>Calculations!J509</f>
        <v>0</v>
      </c>
      <c r="K531" s="19">
        <f>Calculations!F509</f>
        <v>0</v>
      </c>
      <c r="L531" s="19">
        <f>Calculations!I509</f>
        <v>0</v>
      </c>
      <c r="M531" s="19">
        <f>Calculations!E509</f>
        <v>0</v>
      </c>
      <c r="N531" s="19">
        <f>Calculations!S509</f>
        <v>4.0617501662107545</v>
      </c>
      <c r="O531" s="19">
        <f>Calculations!P509</f>
        <v>2.0400000000400001E-2</v>
      </c>
      <c r="P531" s="19">
        <f>Calculations!T509</f>
        <v>25.003080929273118</v>
      </c>
      <c r="Q531" s="19">
        <f>Calculations!Q509</f>
        <v>0.1255771108746</v>
      </c>
      <c r="R531" s="19">
        <f>Calculations!U509</f>
        <v>50.594484592519137</v>
      </c>
      <c r="S531" s="19">
        <f>Calculations!R509</f>
        <v>0.25410905237199999</v>
      </c>
      <c r="T531" s="50" t="s">
        <v>62</v>
      </c>
      <c r="U531" s="49" t="s">
        <v>69</v>
      </c>
      <c r="V531" s="49" t="s">
        <v>60</v>
      </c>
    </row>
    <row r="532" spans="2:22" x14ac:dyDescent="0.2">
      <c r="B532" s="18">
        <f>Calculations!A510</f>
        <v>5416</v>
      </c>
      <c r="C532" s="18" t="str">
        <f>Calculations!B510</f>
        <v>SHLAA 2013</v>
      </c>
      <c r="D532" s="18" t="str">
        <f>Calculations!C510</f>
        <v>Housing</v>
      </c>
      <c r="E532" s="19">
        <f>Calculations!D510</f>
        <v>0.29342253078617098</v>
      </c>
      <c r="F532" s="19">
        <f>Calculations!L510</f>
        <v>100</v>
      </c>
      <c r="G532" s="19">
        <f>Calculations!H510</f>
        <v>0.29342253078617098</v>
      </c>
      <c r="H532" s="19">
        <f>Calculations!K510</f>
        <v>0</v>
      </c>
      <c r="I532" s="19">
        <f>Calculations!G510</f>
        <v>0</v>
      </c>
      <c r="J532" s="19">
        <f>Calculations!J510</f>
        <v>0</v>
      </c>
      <c r="K532" s="19">
        <f>Calculations!F510</f>
        <v>0</v>
      </c>
      <c r="L532" s="19">
        <f>Calculations!I510</f>
        <v>0</v>
      </c>
      <c r="M532" s="19">
        <f>Calculations!E510</f>
        <v>0</v>
      </c>
      <c r="N532" s="19">
        <f>Calculations!S510</f>
        <v>0</v>
      </c>
      <c r="O532" s="19">
        <f>Calculations!P510</f>
        <v>0</v>
      </c>
      <c r="P532" s="19">
        <f>Calculations!T510</f>
        <v>0</v>
      </c>
      <c r="Q532" s="19">
        <f>Calculations!Q510</f>
        <v>0</v>
      </c>
      <c r="R532" s="19">
        <f>Calculations!U510</f>
        <v>9.7950089581036881</v>
      </c>
      <c r="S532" s="19">
        <f>Calculations!R510</f>
        <v>2.8740763175599999E-2</v>
      </c>
      <c r="T532" s="50" t="s">
        <v>62</v>
      </c>
      <c r="U532" s="49" t="s">
        <v>69</v>
      </c>
      <c r="V532" s="49" t="s">
        <v>60</v>
      </c>
    </row>
    <row r="533" spans="2:22" x14ac:dyDescent="0.2">
      <c r="B533" s="18">
        <f>Calculations!A511</f>
        <v>5417</v>
      </c>
      <c r="C533" s="18" t="str">
        <f>Calculations!B511</f>
        <v>SHLAA 2013</v>
      </c>
      <c r="D533" s="18" t="str">
        <f>Calculations!C511</f>
        <v>Housing</v>
      </c>
      <c r="E533" s="19">
        <f>Calculations!D511</f>
        <v>1.0151490309812099</v>
      </c>
      <c r="F533" s="19">
        <f>Calculations!L511</f>
        <v>100</v>
      </c>
      <c r="G533" s="19">
        <f>Calculations!H511</f>
        <v>1.0151490309812099</v>
      </c>
      <c r="H533" s="19">
        <f>Calculations!K511</f>
        <v>0</v>
      </c>
      <c r="I533" s="19">
        <f>Calculations!G511</f>
        <v>0</v>
      </c>
      <c r="J533" s="19">
        <f>Calculations!J511</f>
        <v>0</v>
      </c>
      <c r="K533" s="19">
        <f>Calculations!F511</f>
        <v>0</v>
      </c>
      <c r="L533" s="19">
        <f>Calculations!I511</f>
        <v>0</v>
      </c>
      <c r="M533" s="19">
        <f>Calculations!E511</f>
        <v>0</v>
      </c>
      <c r="N533" s="19">
        <f>Calculations!S511</f>
        <v>0</v>
      </c>
      <c r="O533" s="19">
        <f>Calculations!P511</f>
        <v>0</v>
      </c>
      <c r="P533" s="19">
        <f>Calculations!T511</f>
        <v>0</v>
      </c>
      <c r="Q533" s="19">
        <f>Calculations!Q511</f>
        <v>0</v>
      </c>
      <c r="R533" s="19">
        <f>Calculations!U511</f>
        <v>2.0095571563006889</v>
      </c>
      <c r="S533" s="19">
        <f>Calculations!R511</f>
        <v>2.0399999999199999E-2</v>
      </c>
      <c r="T533" s="50" t="s">
        <v>62</v>
      </c>
      <c r="U533" s="49" t="s">
        <v>69</v>
      </c>
      <c r="V533" s="49" t="s">
        <v>60</v>
      </c>
    </row>
    <row r="534" spans="2:22" x14ac:dyDescent="0.2">
      <c r="B534" s="18">
        <f>Calculations!A512</f>
        <v>5418</v>
      </c>
      <c r="C534" s="18" t="str">
        <f>Calculations!B512</f>
        <v>SHLAA 2013</v>
      </c>
      <c r="D534" s="18" t="str">
        <f>Calculations!C512</f>
        <v>Housing</v>
      </c>
      <c r="E534" s="19">
        <f>Calculations!D512</f>
        <v>0.20434862717371499</v>
      </c>
      <c r="F534" s="19">
        <f>Calculations!L512</f>
        <v>100</v>
      </c>
      <c r="G534" s="19">
        <f>Calculations!H512</f>
        <v>0.20434862717371499</v>
      </c>
      <c r="H534" s="19">
        <f>Calculations!K512</f>
        <v>0</v>
      </c>
      <c r="I534" s="19">
        <f>Calculations!G512</f>
        <v>0</v>
      </c>
      <c r="J534" s="19">
        <f>Calculations!J512</f>
        <v>0</v>
      </c>
      <c r="K534" s="19">
        <f>Calculations!F512</f>
        <v>0</v>
      </c>
      <c r="L534" s="19">
        <f>Calculations!I512</f>
        <v>0</v>
      </c>
      <c r="M534" s="19">
        <f>Calculations!E512</f>
        <v>0</v>
      </c>
      <c r="N534" s="19">
        <f>Calculations!S512</f>
        <v>0</v>
      </c>
      <c r="O534" s="19">
        <f>Calculations!P512</f>
        <v>0</v>
      </c>
      <c r="P534" s="19">
        <f>Calculations!T512</f>
        <v>0</v>
      </c>
      <c r="Q534" s="19">
        <f>Calculations!Q512</f>
        <v>0</v>
      </c>
      <c r="R534" s="19">
        <f>Calculations!U512</f>
        <v>0</v>
      </c>
      <c r="S534" s="19">
        <f>Calculations!R512</f>
        <v>0</v>
      </c>
      <c r="T534" s="50" t="s">
        <v>62</v>
      </c>
      <c r="U534" s="51" t="s">
        <v>70</v>
      </c>
      <c r="V534" s="49" t="s">
        <v>64</v>
      </c>
    </row>
    <row r="535" spans="2:22" x14ac:dyDescent="0.2">
      <c r="B535" s="18">
        <f>Calculations!A513</f>
        <v>5421</v>
      </c>
      <c r="C535" s="18" t="str">
        <f>Calculations!B513</f>
        <v>SHLAA 2013</v>
      </c>
      <c r="D535" s="18" t="str">
        <f>Calculations!C513</f>
        <v>Housing</v>
      </c>
      <c r="E535" s="19">
        <f>Calculations!D513</f>
        <v>0.90504251100573097</v>
      </c>
      <c r="F535" s="19">
        <f>Calculations!L513</f>
        <v>100</v>
      </c>
      <c r="G535" s="19">
        <f>Calculations!H513</f>
        <v>0.90504251100573097</v>
      </c>
      <c r="H535" s="19">
        <f>Calculations!K513</f>
        <v>0</v>
      </c>
      <c r="I535" s="19">
        <f>Calculations!G513</f>
        <v>0</v>
      </c>
      <c r="J535" s="19">
        <f>Calculations!J513</f>
        <v>0</v>
      </c>
      <c r="K535" s="19">
        <f>Calculations!F513</f>
        <v>0</v>
      </c>
      <c r="L535" s="19">
        <f>Calculations!I513</f>
        <v>0</v>
      </c>
      <c r="M535" s="19">
        <f>Calculations!E513</f>
        <v>0</v>
      </c>
      <c r="N535" s="19">
        <f>Calculations!S513</f>
        <v>0</v>
      </c>
      <c r="O535" s="19">
        <f>Calculations!P513</f>
        <v>0</v>
      </c>
      <c r="P535" s="19">
        <f>Calculations!T513</f>
        <v>0</v>
      </c>
      <c r="Q535" s="19">
        <f>Calculations!Q513</f>
        <v>0</v>
      </c>
      <c r="R535" s="19">
        <f>Calculations!U513</f>
        <v>6.5208415897743714</v>
      </c>
      <c r="S535" s="19">
        <f>Calculations!R513</f>
        <v>5.9016388462800003E-2</v>
      </c>
      <c r="T535" s="50" t="s">
        <v>62</v>
      </c>
      <c r="U535" s="49" t="s">
        <v>69</v>
      </c>
      <c r="V535" s="49" t="s">
        <v>60</v>
      </c>
    </row>
    <row r="536" spans="2:22" x14ac:dyDescent="0.2">
      <c r="B536" s="18">
        <f>Calculations!A514</f>
        <v>5422</v>
      </c>
      <c r="C536" s="18" t="str">
        <f>Calculations!B514</f>
        <v>SHLAA 2013</v>
      </c>
      <c r="D536" s="18" t="str">
        <f>Calculations!C514</f>
        <v>Housing</v>
      </c>
      <c r="E536" s="19">
        <f>Calculations!D514</f>
        <v>1.38369104524493</v>
      </c>
      <c r="F536" s="19">
        <f>Calculations!L514</f>
        <v>100</v>
      </c>
      <c r="G536" s="19">
        <f>Calculations!H514</f>
        <v>1.38369104524493</v>
      </c>
      <c r="H536" s="19">
        <f>Calculations!K514</f>
        <v>0</v>
      </c>
      <c r="I536" s="19">
        <f>Calculations!G514</f>
        <v>0</v>
      </c>
      <c r="J536" s="19">
        <f>Calculations!J514</f>
        <v>0</v>
      </c>
      <c r="K536" s="19">
        <f>Calculations!F514</f>
        <v>0</v>
      </c>
      <c r="L536" s="19">
        <f>Calculations!I514</f>
        <v>0</v>
      </c>
      <c r="M536" s="19">
        <f>Calculations!E514</f>
        <v>0</v>
      </c>
      <c r="N536" s="19">
        <f>Calculations!S514</f>
        <v>0</v>
      </c>
      <c r="O536" s="19">
        <f>Calculations!P514</f>
        <v>0</v>
      </c>
      <c r="P536" s="19">
        <f>Calculations!T514</f>
        <v>0</v>
      </c>
      <c r="Q536" s="19">
        <f>Calculations!Q514</f>
        <v>0</v>
      </c>
      <c r="R536" s="19">
        <f>Calculations!U514</f>
        <v>0</v>
      </c>
      <c r="S536" s="19">
        <f>Calculations!R514</f>
        <v>0</v>
      </c>
      <c r="T536" s="50" t="s">
        <v>62</v>
      </c>
      <c r="U536" s="51" t="s">
        <v>69</v>
      </c>
      <c r="V536" s="49" t="s">
        <v>60</v>
      </c>
    </row>
    <row r="537" spans="2:22" x14ac:dyDescent="0.2">
      <c r="B537" s="18">
        <f>Calculations!A515</f>
        <v>5423</v>
      </c>
      <c r="C537" s="18" t="str">
        <f>Calculations!B515</f>
        <v>SHLAA 2013</v>
      </c>
      <c r="D537" s="18" t="str">
        <f>Calculations!C515</f>
        <v>Housing</v>
      </c>
      <c r="E537" s="19">
        <f>Calculations!D515</f>
        <v>0.37680552905766501</v>
      </c>
      <c r="F537" s="19">
        <f>Calculations!L515</f>
        <v>100</v>
      </c>
      <c r="G537" s="19">
        <f>Calculations!H515</f>
        <v>0.37680552905766501</v>
      </c>
      <c r="H537" s="19">
        <f>Calculations!K515</f>
        <v>0</v>
      </c>
      <c r="I537" s="19">
        <f>Calculations!G515</f>
        <v>0</v>
      </c>
      <c r="J537" s="19">
        <f>Calculations!J515</f>
        <v>0</v>
      </c>
      <c r="K537" s="19">
        <f>Calculations!F515</f>
        <v>0</v>
      </c>
      <c r="L537" s="19">
        <f>Calculations!I515</f>
        <v>0</v>
      </c>
      <c r="M537" s="19">
        <f>Calculations!E515</f>
        <v>0</v>
      </c>
      <c r="N537" s="19">
        <f>Calculations!S515</f>
        <v>0</v>
      </c>
      <c r="O537" s="19">
        <f>Calculations!P515</f>
        <v>0</v>
      </c>
      <c r="P537" s="19">
        <f>Calculations!T515</f>
        <v>0</v>
      </c>
      <c r="Q537" s="19">
        <f>Calculations!Q515</f>
        <v>0</v>
      </c>
      <c r="R537" s="19">
        <f>Calculations!U515</f>
        <v>0.14218047116023386</v>
      </c>
      <c r="S537" s="19">
        <f>Calculations!R515</f>
        <v>5.3574387657199997E-4</v>
      </c>
      <c r="T537" s="50" t="s">
        <v>62</v>
      </c>
      <c r="U537" s="49" t="s">
        <v>69</v>
      </c>
      <c r="V537" s="49" t="s">
        <v>60</v>
      </c>
    </row>
    <row r="538" spans="2:22" x14ac:dyDescent="0.2">
      <c r="B538" s="18">
        <f>Calculations!A516</f>
        <v>5424</v>
      </c>
      <c r="C538" s="18" t="str">
        <f>Calculations!B516</f>
        <v>SHLAA 2013</v>
      </c>
      <c r="D538" s="18" t="str">
        <f>Calculations!C516</f>
        <v>Housing</v>
      </c>
      <c r="E538" s="19">
        <f>Calculations!D516</f>
        <v>1.0496270461358801</v>
      </c>
      <c r="F538" s="19">
        <f>Calculations!L516</f>
        <v>100</v>
      </c>
      <c r="G538" s="19">
        <f>Calculations!H516</f>
        <v>1.0496270461358801</v>
      </c>
      <c r="H538" s="19">
        <f>Calculations!K516</f>
        <v>0</v>
      </c>
      <c r="I538" s="19">
        <f>Calculations!G516</f>
        <v>0</v>
      </c>
      <c r="J538" s="19">
        <f>Calculations!J516</f>
        <v>0</v>
      </c>
      <c r="K538" s="19">
        <f>Calculations!F516</f>
        <v>0</v>
      </c>
      <c r="L538" s="19">
        <f>Calculations!I516</f>
        <v>0</v>
      </c>
      <c r="M538" s="19">
        <f>Calculations!E516</f>
        <v>0</v>
      </c>
      <c r="N538" s="19">
        <f>Calculations!S516</f>
        <v>7.4425230177697896</v>
      </c>
      <c r="O538" s="19">
        <f>Calculations!P516</f>
        <v>7.8118734509400004E-2</v>
      </c>
      <c r="P538" s="19">
        <f>Calculations!T516</f>
        <v>9.1469269026601623</v>
      </c>
      <c r="Q538" s="19">
        <f>Calculations!Q516</f>
        <v>9.6008618660599995E-2</v>
      </c>
      <c r="R538" s="19">
        <f>Calculations!U516</f>
        <v>18.155971181532387</v>
      </c>
      <c r="S538" s="19">
        <f>Calculations!R516</f>
        <v>0.19056998401000003</v>
      </c>
      <c r="T538" s="50" t="s">
        <v>62</v>
      </c>
      <c r="U538" s="49" t="s">
        <v>69</v>
      </c>
      <c r="V538" s="49" t="s">
        <v>60</v>
      </c>
    </row>
    <row r="539" spans="2:22" x14ac:dyDescent="0.2">
      <c r="B539" s="18">
        <f>Calculations!A517</f>
        <v>5425</v>
      </c>
      <c r="C539" s="18" t="str">
        <f>Calculations!B517</f>
        <v>SHLAA 2013</v>
      </c>
      <c r="D539" s="18" t="str">
        <f>Calculations!C517</f>
        <v>Housing</v>
      </c>
      <c r="E539" s="19">
        <f>Calculations!D517</f>
        <v>6.9133314886670003E-2</v>
      </c>
      <c r="F539" s="19">
        <f>Calculations!L517</f>
        <v>100</v>
      </c>
      <c r="G539" s="19">
        <f>Calculations!H517</f>
        <v>6.9133314886670003E-2</v>
      </c>
      <c r="H539" s="19">
        <f>Calculations!K517</f>
        <v>0</v>
      </c>
      <c r="I539" s="19">
        <f>Calculations!G517</f>
        <v>0</v>
      </c>
      <c r="J539" s="19">
        <f>Calculations!J517</f>
        <v>0</v>
      </c>
      <c r="K539" s="19">
        <f>Calculations!F517</f>
        <v>0</v>
      </c>
      <c r="L539" s="19">
        <f>Calculations!I517</f>
        <v>0</v>
      </c>
      <c r="M539" s="19">
        <f>Calculations!E517</f>
        <v>0</v>
      </c>
      <c r="N539" s="19">
        <f>Calculations!S517</f>
        <v>0</v>
      </c>
      <c r="O539" s="19">
        <f>Calculations!P517</f>
        <v>0</v>
      </c>
      <c r="P539" s="19">
        <f>Calculations!T517</f>
        <v>0</v>
      </c>
      <c r="Q539" s="19">
        <f>Calculations!Q517</f>
        <v>0</v>
      </c>
      <c r="R539" s="19">
        <f>Calculations!U517</f>
        <v>0</v>
      </c>
      <c r="S539" s="19">
        <f>Calculations!R517</f>
        <v>0</v>
      </c>
      <c r="T539" s="50" t="s">
        <v>62</v>
      </c>
      <c r="U539" s="51" t="s">
        <v>70</v>
      </c>
      <c r="V539" s="49" t="s">
        <v>64</v>
      </c>
    </row>
    <row r="540" spans="2:22" x14ac:dyDescent="0.2">
      <c r="B540" s="18">
        <f>Calculations!A518</f>
        <v>5432</v>
      </c>
      <c r="C540" s="18" t="str">
        <f>Calculations!B518</f>
        <v>SHLAA 2013</v>
      </c>
      <c r="D540" s="18" t="str">
        <f>Calculations!C518</f>
        <v>Housing</v>
      </c>
      <c r="E540" s="19">
        <f>Calculations!D518</f>
        <v>2.8453524314850001E-2</v>
      </c>
      <c r="F540" s="19">
        <f>Calculations!L518</f>
        <v>100</v>
      </c>
      <c r="G540" s="19">
        <f>Calculations!H518</f>
        <v>2.8453524314850001E-2</v>
      </c>
      <c r="H540" s="19">
        <f>Calculations!K518</f>
        <v>0</v>
      </c>
      <c r="I540" s="19">
        <f>Calculations!G518</f>
        <v>0</v>
      </c>
      <c r="J540" s="19">
        <f>Calculations!J518</f>
        <v>0</v>
      </c>
      <c r="K540" s="19">
        <f>Calculations!F518</f>
        <v>0</v>
      </c>
      <c r="L540" s="19">
        <f>Calculations!I518</f>
        <v>0</v>
      </c>
      <c r="M540" s="19">
        <f>Calculations!E518</f>
        <v>0</v>
      </c>
      <c r="N540" s="19">
        <f>Calculations!S518</f>
        <v>0</v>
      </c>
      <c r="O540" s="19">
        <f>Calculations!P518</f>
        <v>0</v>
      </c>
      <c r="P540" s="19">
        <f>Calculations!T518</f>
        <v>0</v>
      </c>
      <c r="Q540" s="19">
        <f>Calculations!Q518</f>
        <v>0</v>
      </c>
      <c r="R540" s="19">
        <f>Calculations!U518</f>
        <v>0</v>
      </c>
      <c r="S540" s="19">
        <f>Calculations!R518</f>
        <v>0</v>
      </c>
      <c r="T540" s="50" t="s">
        <v>62</v>
      </c>
      <c r="U540" s="51" t="s">
        <v>70</v>
      </c>
      <c r="V540" s="49" t="s">
        <v>64</v>
      </c>
    </row>
    <row r="541" spans="2:22" x14ac:dyDescent="0.2">
      <c r="B541" s="18">
        <f>Calculations!A519</f>
        <v>5433</v>
      </c>
      <c r="C541" s="18" t="str">
        <f>Calculations!B519</f>
        <v>PP</v>
      </c>
      <c r="D541" s="18" t="str">
        <f>Calculations!C519</f>
        <v>Housing</v>
      </c>
      <c r="E541" s="19">
        <f>Calculations!D519</f>
        <v>4.8684955540631E-2</v>
      </c>
      <c r="F541" s="19">
        <f>Calculations!L519</f>
        <v>100</v>
      </c>
      <c r="G541" s="19">
        <f>Calculations!H519</f>
        <v>4.8684955540631E-2</v>
      </c>
      <c r="H541" s="19">
        <f>Calculations!K519</f>
        <v>0</v>
      </c>
      <c r="I541" s="19">
        <f>Calculations!G519</f>
        <v>0</v>
      </c>
      <c r="J541" s="19">
        <f>Calculations!J519</f>
        <v>0</v>
      </c>
      <c r="K541" s="19">
        <f>Calculations!F519</f>
        <v>0</v>
      </c>
      <c r="L541" s="19">
        <f>Calculations!I519</f>
        <v>0</v>
      </c>
      <c r="M541" s="19">
        <f>Calculations!E519</f>
        <v>0</v>
      </c>
      <c r="N541" s="19">
        <f>Calculations!S519</f>
        <v>0</v>
      </c>
      <c r="O541" s="19">
        <f>Calculations!P519</f>
        <v>0</v>
      </c>
      <c r="P541" s="19">
        <f>Calculations!T519</f>
        <v>0</v>
      </c>
      <c r="Q541" s="19">
        <f>Calculations!Q519</f>
        <v>0</v>
      </c>
      <c r="R541" s="19">
        <f>Calculations!U519</f>
        <v>0.98211807256546757</v>
      </c>
      <c r="S541" s="19">
        <f>Calculations!R519</f>
        <v>4.78143746985E-4</v>
      </c>
      <c r="T541" s="50" t="s">
        <v>62</v>
      </c>
      <c r="U541" s="49" t="s">
        <v>69</v>
      </c>
      <c r="V541" s="49" t="s">
        <v>60</v>
      </c>
    </row>
    <row r="542" spans="2:22" x14ac:dyDescent="0.2">
      <c r="B542" s="18">
        <f>Calculations!A520</f>
        <v>5435</v>
      </c>
      <c r="C542" s="18" t="str">
        <f>Calculations!B520</f>
        <v>SHLAA 2013</v>
      </c>
      <c r="D542" s="18" t="str">
        <f>Calculations!C520</f>
        <v>Housing</v>
      </c>
      <c r="E542" s="19">
        <f>Calculations!D520</f>
        <v>0.155419352106651</v>
      </c>
      <c r="F542" s="19">
        <f>Calculations!L520</f>
        <v>100</v>
      </c>
      <c r="G542" s="19">
        <f>Calculations!H520</f>
        <v>0.155419352106651</v>
      </c>
      <c r="H542" s="19">
        <f>Calculations!K520</f>
        <v>0</v>
      </c>
      <c r="I542" s="19">
        <f>Calculations!G520</f>
        <v>0</v>
      </c>
      <c r="J542" s="19">
        <f>Calculations!J520</f>
        <v>0</v>
      </c>
      <c r="K542" s="19">
        <f>Calculations!F520</f>
        <v>0</v>
      </c>
      <c r="L542" s="19">
        <f>Calculations!I520</f>
        <v>0</v>
      </c>
      <c r="M542" s="19">
        <f>Calculations!E520</f>
        <v>0</v>
      </c>
      <c r="N542" s="19">
        <f>Calculations!S520</f>
        <v>0</v>
      </c>
      <c r="O542" s="19">
        <f>Calculations!P520</f>
        <v>0</v>
      </c>
      <c r="P542" s="19">
        <f>Calculations!T520</f>
        <v>0</v>
      </c>
      <c r="Q542" s="19">
        <f>Calculations!Q520</f>
        <v>0</v>
      </c>
      <c r="R542" s="19">
        <f>Calculations!U520</f>
        <v>0</v>
      </c>
      <c r="S542" s="19">
        <f>Calculations!R520</f>
        <v>0</v>
      </c>
      <c r="T542" s="50" t="s">
        <v>62</v>
      </c>
      <c r="U542" s="51" t="s">
        <v>70</v>
      </c>
      <c r="V542" s="49" t="s">
        <v>64</v>
      </c>
    </row>
    <row r="543" spans="2:22" x14ac:dyDescent="0.2">
      <c r="B543" s="18">
        <f>Calculations!A521</f>
        <v>5440</v>
      </c>
      <c r="C543" s="18" t="str">
        <f>Calculations!B521</f>
        <v>PP</v>
      </c>
      <c r="D543" s="18" t="str">
        <f>Calculations!C521</f>
        <v>Housing</v>
      </c>
      <c r="E543" s="19">
        <f>Calculations!D521</f>
        <v>1.869230017993E-2</v>
      </c>
      <c r="F543" s="19">
        <f>Calculations!L521</f>
        <v>100</v>
      </c>
      <c r="G543" s="19">
        <f>Calculations!H521</f>
        <v>1.869230017993E-2</v>
      </c>
      <c r="H543" s="19">
        <f>Calculations!K521</f>
        <v>0</v>
      </c>
      <c r="I543" s="19">
        <f>Calculations!G521</f>
        <v>0</v>
      </c>
      <c r="J543" s="19">
        <f>Calculations!J521</f>
        <v>0</v>
      </c>
      <c r="K543" s="19">
        <f>Calculations!F521</f>
        <v>0</v>
      </c>
      <c r="L543" s="19">
        <f>Calculations!I521</f>
        <v>0</v>
      </c>
      <c r="M543" s="19">
        <f>Calculations!E521</f>
        <v>0</v>
      </c>
      <c r="N543" s="19">
        <f>Calculations!S521</f>
        <v>0</v>
      </c>
      <c r="O543" s="19">
        <f>Calculations!P521</f>
        <v>0</v>
      </c>
      <c r="P543" s="19">
        <f>Calculations!T521</f>
        <v>0</v>
      </c>
      <c r="Q543" s="19">
        <f>Calculations!Q521</f>
        <v>0</v>
      </c>
      <c r="R543" s="19">
        <f>Calculations!U521</f>
        <v>0</v>
      </c>
      <c r="S543" s="19">
        <f>Calculations!R521</f>
        <v>0</v>
      </c>
      <c r="T543" s="50" t="s">
        <v>62</v>
      </c>
      <c r="U543" s="51" t="s">
        <v>70</v>
      </c>
      <c r="V543" s="49" t="s">
        <v>64</v>
      </c>
    </row>
    <row r="544" spans="2:22" x14ac:dyDescent="0.2">
      <c r="B544" s="18">
        <f>Calculations!A522</f>
        <v>5444</v>
      </c>
      <c r="C544" s="18" t="str">
        <f>Calculations!B522</f>
        <v>SHLAA 2013</v>
      </c>
      <c r="D544" s="18" t="str">
        <f>Calculations!C522</f>
        <v>Housing</v>
      </c>
      <c r="E544" s="19">
        <f>Calculations!D522</f>
        <v>5.7643438839926002E-2</v>
      </c>
      <c r="F544" s="19">
        <f>Calculations!L522</f>
        <v>100</v>
      </c>
      <c r="G544" s="19">
        <f>Calculations!H522</f>
        <v>5.7643438839926002E-2</v>
      </c>
      <c r="H544" s="19">
        <f>Calculations!K522</f>
        <v>0</v>
      </c>
      <c r="I544" s="19">
        <f>Calculations!G522</f>
        <v>0</v>
      </c>
      <c r="J544" s="19">
        <f>Calculations!J522</f>
        <v>0</v>
      </c>
      <c r="K544" s="19">
        <f>Calculations!F522</f>
        <v>0</v>
      </c>
      <c r="L544" s="19">
        <f>Calculations!I522</f>
        <v>0</v>
      </c>
      <c r="M544" s="19">
        <f>Calculations!E522</f>
        <v>0</v>
      </c>
      <c r="N544" s="19">
        <f>Calculations!S522</f>
        <v>0</v>
      </c>
      <c r="O544" s="19">
        <f>Calculations!P522</f>
        <v>0</v>
      </c>
      <c r="P544" s="19">
        <f>Calculations!T522</f>
        <v>0</v>
      </c>
      <c r="Q544" s="19">
        <f>Calculations!Q522</f>
        <v>0</v>
      </c>
      <c r="R544" s="19">
        <f>Calculations!U522</f>
        <v>0</v>
      </c>
      <c r="S544" s="19">
        <f>Calculations!R522</f>
        <v>0</v>
      </c>
      <c r="T544" s="50" t="s">
        <v>62</v>
      </c>
      <c r="U544" s="51" t="s">
        <v>70</v>
      </c>
      <c r="V544" s="49" t="s">
        <v>64</v>
      </c>
    </row>
    <row r="545" spans="2:22" x14ac:dyDescent="0.2">
      <c r="B545" s="18">
        <f>Calculations!A523</f>
        <v>5445</v>
      </c>
      <c r="C545" s="18" t="str">
        <f>Calculations!B523</f>
        <v>SHLAA 2013</v>
      </c>
      <c r="D545" s="18" t="str">
        <f>Calculations!C523</f>
        <v>Mixed Use</v>
      </c>
      <c r="E545" s="19">
        <f>Calculations!D523</f>
        <v>0.10548648651115</v>
      </c>
      <c r="F545" s="19">
        <f>Calculations!L523</f>
        <v>100</v>
      </c>
      <c r="G545" s="19">
        <f>Calculations!H523</f>
        <v>0.10548648651115</v>
      </c>
      <c r="H545" s="19">
        <f>Calculations!K523</f>
        <v>0</v>
      </c>
      <c r="I545" s="19">
        <f>Calculations!G523</f>
        <v>0</v>
      </c>
      <c r="J545" s="19">
        <f>Calculations!J523</f>
        <v>0</v>
      </c>
      <c r="K545" s="19">
        <f>Calculations!F523</f>
        <v>0</v>
      </c>
      <c r="L545" s="19">
        <f>Calculations!I523</f>
        <v>0</v>
      </c>
      <c r="M545" s="19">
        <f>Calculations!E523</f>
        <v>0</v>
      </c>
      <c r="N545" s="19">
        <f>Calculations!S523</f>
        <v>0</v>
      </c>
      <c r="O545" s="19">
        <f>Calculations!P523</f>
        <v>0</v>
      </c>
      <c r="P545" s="19">
        <f>Calculations!T523</f>
        <v>0</v>
      </c>
      <c r="Q545" s="19">
        <f>Calculations!Q523</f>
        <v>0</v>
      </c>
      <c r="R545" s="19">
        <f>Calculations!U523</f>
        <v>5.0622536302084145</v>
      </c>
      <c r="S545" s="19">
        <f>Calculations!R523</f>
        <v>5.3399934927900001E-3</v>
      </c>
      <c r="T545" s="50" t="s">
        <v>62</v>
      </c>
      <c r="U545" s="49" t="s">
        <v>69</v>
      </c>
      <c r="V545" s="49" t="s">
        <v>60</v>
      </c>
    </row>
    <row r="546" spans="2:22" x14ac:dyDescent="0.2">
      <c r="B546" s="18">
        <f>Calculations!A524</f>
        <v>5463</v>
      </c>
      <c r="C546" s="18" t="str">
        <f>Calculations!B524</f>
        <v>SHLAA 2013</v>
      </c>
      <c r="D546" s="18" t="str">
        <f>Calculations!C524</f>
        <v>Housing</v>
      </c>
      <c r="E546" s="19">
        <f>Calculations!D524</f>
        <v>0.35663580978391601</v>
      </c>
      <c r="F546" s="19">
        <f>Calculations!L524</f>
        <v>100</v>
      </c>
      <c r="G546" s="19">
        <f>Calculations!H524</f>
        <v>0.35663580978391601</v>
      </c>
      <c r="H546" s="19">
        <f>Calculations!K524</f>
        <v>0</v>
      </c>
      <c r="I546" s="19">
        <f>Calculations!G524</f>
        <v>0</v>
      </c>
      <c r="J546" s="19">
        <f>Calculations!J524</f>
        <v>0</v>
      </c>
      <c r="K546" s="19">
        <f>Calculations!F524</f>
        <v>0</v>
      </c>
      <c r="L546" s="19">
        <f>Calculations!I524</f>
        <v>0</v>
      </c>
      <c r="M546" s="19">
        <f>Calculations!E524</f>
        <v>0</v>
      </c>
      <c r="N546" s="19">
        <f>Calculations!S524</f>
        <v>0</v>
      </c>
      <c r="O546" s="19">
        <f>Calculations!P524</f>
        <v>0</v>
      </c>
      <c r="P546" s="19">
        <f>Calculations!T524</f>
        <v>0</v>
      </c>
      <c r="Q546" s="19">
        <f>Calculations!Q524</f>
        <v>0</v>
      </c>
      <c r="R546" s="19">
        <f>Calculations!U524</f>
        <v>0</v>
      </c>
      <c r="S546" s="19">
        <f>Calculations!R524</f>
        <v>0</v>
      </c>
      <c r="T546" s="50" t="s">
        <v>62</v>
      </c>
      <c r="U546" s="51" t="s">
        <v>70</v>
      </c>
      <c r="V546" s="49" t="s">
        <v>64</v>
      </c>
    </row>
    <row r="547" spans="2:22" x14ac:dyDescent="0.2">
      <c r="B547" s="18">
        <f>Calculations!A525</f>
        <v>5465</v>
      </c>
      <c r="C547" s="18" t="str">
        <f>Calculations!B525</f>
        <v>SHLAA 2013</v>
      </c>
      <c r="D547" s="18" t="str">
        <f>Calculations!C525</f>
        <v>Housing</v>
      </c>
      <c r="E547" s="19">
        <f>Calculations!D525</f>
        <v>0.437859534690758</v>
      </c>
      <c r="F547" s="19">
        <f>Calculations!L525</f>
        <v>100</v>
      </c>
      <c r="G547" s="19">
        <f>Calculations!H525</f>
        <v>0.437859534690758</v>
      </c>
      <c r="H547" s="19">
        <f>Calculations!K525</f>
        <v>0</v>
      </c>
      <c r="I547" s="19">
        <f>Calculations!G525</f>
        <v>0</v>
      </c>
      <c r="J547" s="19">
        <f>Calculations!J525</f>
        <v>0</v>
      </c>
      <c r="K547" s="19">
        <f>Calculations!F525</f>
        <v>0</v>
      </c>
      <c r="L547" s="19">
        <f>Calculations!I525</f>
        <v>0</v>
      </c>
      <c r="M547" s="19">
        <f>Calculations!E525</f>
        <v>0</v>
      </c>
      <c r="N547" s="19">
        <f>Calculations!S525</f>
        <v>0</v>
      </c>
      <c r="O547" s="19">
        <f>Calculations!P525</f>
        <v>0</v>
      </c>
      <c r="P547" s="19">
        <f>Calculations!T525</f>
        <v>0</v>
      </c>
      <c r="Q547" s="19">
        <f>Calculations!Q525</f>
        <v>0</v>
      </c>
      <c r="R547" s="19">
        <f>Calculations!U525</f>
        <v>0</v>
      </c>
      <c r="S547" s="19">
        <f>Calculations!R525</f>
        <v>0</v>
      </c>
      <c r="T547" s="50" t="s">
        <v>62</v>
      </c>
      <c r="U547" s="51" t="s">
        <v>70</v>
      </c>
      <c r="V547" s="49" t="s">
        <v>64</v>
      </c>
    </row>
    <row r="548" spans="2:22" x14ac:dyDescent="0.2">
      <c r="B548" s="18">
        <f>Calculations!A526</f>
        <v>5466</v>
      </c>
      <c r="C548" s="18" t="str">
        <f>Calculations!B526</f>
        <v>SHLAA 2013</v>
      </c>
      <c r="D548" s="18" t="str">
        <f>Calculations!C526</f>
        <v>Housing</v>
      </c>
      <c r="E548" s="19">
        <f>Calculations!D526</f>
        <v>0.65452207160175502</v>
      </c>
      <c r="F548" s="19">
        <f>Calculations!L526</f>
        <v>100</v>
      </c>
      <c r="G548" s="19">
        <f>Calculations!H526</f>
        <v>0.65452207160175502</v>
      </c>
      <c r="H548" s="19">
        <f>Calculations!K526</f>
        <v>0</v>
      </c>
      <c r="I548" s="19">
        <f>Calculations!G526</f>
        <v>0</v>
      </c>
      <c r="J548" s="19">
        <f>Calculations!J526</f>
        <v>0</v>
      </c>
      <c r="K548" s="19">
        <f>Calculations!F526</f>
        <v>0</v>
      </c>
      <c r="L548" s="19">
        <f>Calculations!I526</f>
        <v>0</v>
      </c>
      <c r="M548" s="19">
        <f>Calculations!E526</f>
        <v>0</v>
      </c>
      <c r="N548" s="19">
        <f>Calculations!S526</f>
        <v>0</v>
      </c>
      <c r="O548" s="19">
        <f>Calculations!P526</f>
        <v>0</v>
      </c>
      <c r="P548" s="19">
        <f>Calculations!T526</f>
        <v>0</v>
      </c>
      <c r="Q548" s="19">
        <f>Calculations!Q526</f>
        <v>0</v>
      </c>
      <c r="R548" s="19">
        <f>Calculations!U526</f>
        <v>0</v>
      </c>
      <c r="S548" s="19">
        <f>Calculations!R526</f>
        <v>0</v>
      </c>
      <c r="T548" s="50" t="s">
        <v>62</v>
      </c>
      <c r="U548" s="51" t="s">
        <v>70</v>
      </c>
      <c r="V548" s="49" t="s">
        <v>64</v>
      </c>
    </row>
    <row r="549" spans="2:22" x14ac:dyDescent="0.2">
      <c r="B549" s="18">
        <f>Calculations!A527</f>
        <v>5478</v>
      </c>
      <c r="C549" s="18" t="str">
        <f>Calculations!B527</f>
        <v>SHLAA 2013</v>
      </c>
      <c r="D549" s="18" t="str">
        <f>Calculations!C527</f>
        <v>Housing</v>
      </c>
      <c r="E549" s="19">
        <f>Calculations!D527</f>
        <v>0.208307150335135</v>
      </c>
      <c r="F549" s="19">
        <f>Calculations!L527</f>
        <v>100</v>
      </c>
      <c r="G549" s="19">
        <f>Calculations!H527</f>
        <v>0.208307150335135</v>
      </c>
      <c r="H549" s="19">
        <f>Calculations!K527</f>
        <v>0</v>
      </c>
      <c r="I549" s="19">
        <f>Calculations!G527</f>
        <v>0</v>
      </c>
      <c r="J549" s="19">
        <f>Calculations!J527</f>
        <v>0</v>
      </c>
      <c r="K549" s="19">
        <f>Calculations!F527</f>
        <v>0</v>
      </c>
      <c r="L549" s="19">
        <f>Calculations!I527</f>
        <v>0</v>
      </c>
      <c r="M549" s="19">
        <f>Calculations!E527</f>
        <v>0</v>
      </c>
      <c r="N549" s="19">
        <f>Calculations!S527</f>
        <v>1.424829471213493</v>
      </c>
      <c r="O549" s="19">
        <f>Calculations!P527</f>
        <v>2.96802166862E-3</v>
      </c>
      <c r="P549" s="19">
        <f>Calculations!T527</f>
        <v>5.8329393012826403</v>
      </c>
      <c r="Q549" s="19">
        <f>Calculations!Q527</f>
        <v>1.2150429639280001E-2</v>
      </c>
      <c r="R549" s="19">
        <f>Calculations!U527</f>
        <v>13.570978074549481</v>
      </c>
      <c r="S549" s="19">
        <f>Calculations!R527</f>
        <v>2.8269317699699995E-2</v>
      </c>
      <c r="T549" s="50" t="s">
        <v>62</v>
      </c>
      <c r="U549" s="49" t="s">
        <v>69</v>
      </c>
      <c r="V549" s="49" t="s">
        <v>60</v>
      </c>
    </row>
    <row r="550" spans="2:22" x14ac:dyDescent="0.2">
      <c r="B550" s="18">
        <f>Calculations!A528</f>
        <v>5483</v>
      </c>
      <c r="C550" s="18" t="str">
        <f>Calculations!B528</f>
        <v>SHLAA 2013</v>
      </c>
      <c r="D550" s="18" t="str">
        <f>Calculations!C528</f>
        <v>Housing</v>
      </c>
      <c r="E550" s="19">
        <f>Calculations!D528</f>
        <v>3.7868950990438001E-2</v>
      </c>
      <c r="F550" s="19">
        <f>Calculations!L528</f>
        <v>100</v>
      </c>
      <c r="G550" s="19">
        <f>Calculations!H528</f>
        <v>3.7868950990438001E-2</v>
      </c>
      <c r="H550" s="19">
        <f>Calculations!K528</f>
        <v>0</v>
      </c>
      <c r="I550" s="19">
        <f>Calculations!G528</f>
        <v>0</v>
      </c>
      <c r="J550" s="19">
        <f>Calculations!J528</f>
        <v>0</v>
      </c>
      <c r="K550" s="19">
        <f>Calculations!F528</f>
        <v>0</v>
      </c>
      <c r="L550" s="19">
        <f>Calculations!I528</f>
        <v>0</v>
      </c>
      <c r="M550" s="19">
        <f>Calculations!E528</f>
        <v>0</v>
      </c>
      <c r="N550" s="19">
        <f>Calculations!S528</f>
        <v>0.64308248328687934</v>
      </c>
      <c r="O550" s="19">
        <f>Calculations!P528</f>
        <v>2.4352859042399999E-4</v>
      </c>
      <c r="P550" s="19">
        <f>Calculations!T528</f>
        <v>1.8326406976740317</v>
      </c>
      <c r="Q550" s="19">
        <f>Calculations!Q528</f>
        <v>6.9400180763300005E-4</v>
      </c>
      <c r="R550" s="19">
        <f>Calculations!U528</f>
        <v>4.1822945083768266</v>
      </c>
      <c r="S550" s="19">
        <f>Calculations!R528</f>
        <v>1.5837910576530002E-3</v>
      </c>
      <c r="T550" s="50" t="s">
        <v>62</v>
      </c>
      <c r="U550" s="49" t="s">
        <v>69</v>
      </c>
      <c r="V550" s="49" t="s">
        <v>60</v>
      </c>
    </row>
    <row r="551" spans="2:22" x14ac:dyDescent="0.2">
      <c r="B551" s="18">
        <f>Calculations!A529</f>
        <v>5485</v>
      </c>
      <c r="C551" s="18" t="str">
        <f>Calculations!B529</f>
        <v>SHLAA 2013</v>
      </c>
      <c r="D551" s="18" t="str">
        <f>Calculations!C529</f>
        <v>Housing</v>
      </c>
      <c r="E551" s="19">
        <f>Calculations!D529</f>
        <v>0.173275976579324</v>
      </c>
      <c r="F551" s="19">
        <f>Calculations!L529</f>
        <v>100</v>
      </c>
      <c r="G551" s="19">
        <f>Calculations!H529</f>
        <v>0.173275976579324</v>
      </c>
      <c r="H551" s="19">
        <f>Calculations!K529</f>
        <v>0</v>
      </c>
      <c r="I551" s="19">
        <f>Calculations!G529</f>
        <v>0</v>
      </c>
      <c r="J551" s="19">
        <f>Calculations!J529</f>
        <v>0</v>
      </c>
      <c r="K551" s="19">
        <f>Calculations!F529</f>
        <v>0</v>
      </c>
      <c r="L551" s="19">
        <f>Calculations!I529</f>
        <v>0</v>
      </c>
      <c r="M551" s="19">
        <f>Calculations!E529</f>
        <v>0</v>
      </c>
      <c r="N551" s="19">
        <f>Calculations!S529</f>
        <v>0</v>
      </c>
      <c r="O551" s="19">
        <f>Calculations!P529</f>
        <v>0</v>
      </c>
      <c r="P551" s="19">
        <f>Calculations!T529</f>
        <v>0</v>
      </c>
      <c r="Q551" s="19">
        <f>Calculations!Q529</f>
        <v>0</v>
      </c>
      <c r="R551" s="19">
        <f>Calculations!U529</f>
        <v>0</v>
      </c>
      <c r="S551" s="19">
        <f>Calculations!R529</f>
        <v>0</v>
      </c>
      <c r="T551" s="50" t="s">
        <v>62</v>
      </c>
      <c r="U551" s="51" t="s">
        <v>70</v>
      </c>
      <c r="V551" s="49" t="s">
        <v>64</v>
      </c>
    </row>
    <row r="552" spans="2:22" x14ac:dyDescent="0.2">
      <c r="B552" s="18">
        <f>Calculations!A530</f>
        <v>5494</v>
      </c>
      <c r="C552" s="18" t="str">
        <f>Calculations!B530</f>
        <v>SHLAA 2013</v>
      </c>
      <c r="D552" s="18" t="str">
        <f>Calculations!C530</f>
        <v>Housing</v>
      </c>
      <c r="E552" s="19">
        <f>Calculations!D530</f>
        <v>0.228513949195568</v>
      </c>
      <c r="F552" s="19">
        <f>Calculations!L530</f>
        <v>100</v>
      </c>
      <c r="G552" s="19">
        <f>Calculations!H530</f>
        <v>0.228513949195568</v>
      </c>
      <c r="H552" s="19">
        <f>Calculations!K530</f>
        <v>0</v>
      </c>
      <c r="I552" s="19">
        <f>Calculations!G530</f>
        <v>0</v>
      </c>
      <c r="J552" s="19">
        <f>Calculations!J530</f>
        <v>0</v>
      </c>
      <c r="K552" s="19">
        <f>Calculations!F530</f>
        <v>0</v>
      </c>
      <c r="L552" s="19">
        <f>Calculations!I530</f>
        <v>0</v>
      </c>
      <c r="M552" s="19">
        <f>Calculations!E530</f>
        <v>0</v>
      </c>
      <c r="N552" s="19">
        <f>Calculations!S530</f>
        <v>0</v>
      </c>
      <c r="O552" s="19">
        <f>Calculations!P530</f>
        <v>0</v>
      </c>
      <c r="P552" s="19">
        <f>Calculations!T530</f>
        <v>2.3725446154536769</v>
      </c>
      <c r="Q552" s="19">
        <f>Calculations!Q530</f>
        <v>5.4215953971999999E-3</v>
      </c>
      <c r="R552" s="19">
        <f>Calculations!U530</f>
        <v>10.591737900772943</v>
      </c>
      <c r="S552" s="19">
        <f>Calculations!R530</f>
        <v>2.4203598565500001E-2</v>
      </c>
      <c r="T552" s="50" t="s">
        <v>62</v>
      </c>
      <c r="U552" s="49" t="s">
        <v>69</v>
      </c>
      <c r="V552" s="49" t="s">
        <v>60</v>
      </c>
    </row>
    <row r="553" spans="2:22" x14ac:dyDescent="0.2">
      <c r="B553" s="18">
        <f>Calculations!A531</f>
        <v>5496</v>
      </c>
      <c r="C553" s="18" t="str">
        <f>Calculations!B531</f>
        <v>SHLAA 2013</v>
      </c>
      <c r="D553" s="18" t="str">
        <f>Calculations!C531</f>
        <v>Housing</v>
      </c>
      <c r="E553" s="19">
        <f>Calculations!D531</f>
        <v>0.195933930967538</v>
      </c>
      <c r="F553" s="19">
        <f>Calculations!L531</f>
        <v>100</v>
      </c>
      <c r="G553" s="19">
        <f>Calculations!H531</f>
        <v>0.195933930967538</v>
      </c>
      <c r="H553" s="19">
        <f>Calculations!K531</f>
        <v>0</v>
      </c>
      <c r="I553" s="19">
        <f>Calculations!G531</f>
        <v>0</v>
      </c>
      <c r="J553" s="19">
        <f>Calculations!J531</f>
        <v>0</v>
      </c>
      <c r="K553" s="19">
        <f>Calculations!F531</f>
        <v>0</v>
      </c>
      <c r="L553" s="19">
        <f>Calculations!I531</f>
        <v>0</v>
      </c>
      <c r="M553" s="19">
        <f>Calculations!E531</f>
        <v>0</v>
      </c>
      <c r="N553" s="19">
        <f>Calculations!S531</f>
        <v>0</v>
      </c>
      <c r="O553" s="19">
        <f>Calculations!P531</f>
        <v>0</v>
      </c>
      <c r="P553" s="19">
        <f>Calculations!T531</f>
        <v>0</v>
      </c>
      <c r="Q553" s="19">
        <f>Calculations!Q531</f>
        <v>0</v>
      </c>
      <c r="R553" s="19">
        <f>Calculations!U531</f>
        <v>0</v>
      </c>
      <c r="S553" s="19">
        <f>Calculations!R531</f>
        <v>0</v>
      </c>
      <c r="T553" s="50" t="s">
        <v>62</v>
      </c>
      <c r="U553" s="51" t="s">
        <v>70</v>
      </c>
      <c r="V553" s="49" t="s">
        <v>64</v>
      </c>
    </row>
    <row r="554" spans="2:22" x14ac:dyDescent="0.2">
      <c r="B554" s="18">
        <f>Calculations!A532</f>
        <v>5500</v>
      </c>
      <c r="C554" s="18" t="str">
        <f>Calculations!B532</f>
        <v>SHLAA 2013</v>
      </c>
      <c r="D554" s="18" t="str">
        <f>Calculations!C532</f>
        <v>Housing</v>
      </c>
      <c r="E554" s="19">
        <f>Calculations!D532</f>
        <v>5.0361849458693397</v>
      </c>
      <c r="F554" s="19">
        <f>Calculations!L532</f>
        <v>100</v>
      </c>
      <c r="G554" s="19">
        <f>Calculations!H532</f>
        <v>5.0361849458693397</v>
      </c>
      <c r="H554" s="19">
        <f>Calculations!K532</f>
        <v>0</v>
      </c>
      <c r="I554" s="19">
        <f>Calculations!G532</f>
        <v>0</v>
      </c>
      <c r="J554" s="19">
        <f>Calculations!J532</f>
        <v>0</v>
      </c>
      <c r="K554" s="19">
        <f>Calculations!F532</f>
        <v>0</v>
      </c>
      <c r="L554" s="19">
        <f>Calculations!I532</f>
        <v>0</v>
      </c>
      <c r="M554" s="19">
        <f>Calculations!E532</f>
        <v>0</v>
      </c>
      <c r="N554" s="19">
        <f>Calculations!S532</f>
        <v>0</v>
      </c>
      <c r="O554" s="19">
        <f>Calculations!P532</f>
        <v>0</v>
      </c>
      <c r="P554" s="19">
        <f>Calculations!T532</f>
        <v>5.689810281848897E-2</v>
      </c>
      <c r="Q554" s="19">
        <f>Calculations!Q532</f>
        <v>2.86549368863E-3</v>
      </c>
      <c r="R554" s="19">
        <f>Calculations!U532</f>
        <v>0.40384751100635352</v>
      </c>
      <c r="S554" s="19">
        <f>Calculations!R532</f>
        <v>2.0338507553570001E-2</v>
      </c>
      <c r="T554" s="50" t="s">
        <v>62</v>
      </c>
      <c r="U554" s="49" t="s">
        <v>69</v>
      </c>
      <c r="V554" s="49" t="s">
        <v>60</v>
      </c>
    </row>
    <row r="555" spans="2:22" x14ac:dyDescent="0.2">
      <c r="B555" s="18">
        <f>Calculations!A533</f>
        <v>5501</v>
      </c>
      <c r="C555" s="18" t="str">
        <f>Calculations!B533</f>
        <v>SHLAA 2013</v>
      </c>
      <c r="D555" s="18" t="str">
        <f>Calculations!C533</f>
        <v>Housing</v>
      </c>
      <c r="E555" s="19">
        <f>Calculations!D533</f>
        <v>2.2808076982820502</v>
      </c>
      <c r="F555" s="19">
        <f>Calculations!L533</f>
        <v>100</v>
      </c>
      <c r="G555" s="19">
        <f>Calculations!H533</f>
        <v>2.2808076982820502</v>
      </c>
      <c r="H555" s="19">
        <f>Calculations!K533</f>
        <v>0</v>
      </c>
      <c r="I555" s="19">
        <f>Calculations!G533</f>
        <v>0</v>
      </c>
      <c r="J555" s="19">
        <f>Calculations!J533</f>
        <v>0</v>
      </c>
      <c r="K555" s="19">
        <f>Calculations!F533</f>
        <v>0</v>
      </c>
      <c r="L555" s="19">
        <f>Calculations!I533</f>
        <v>0</v>
      </c>
      <c r="M555" s="19">
        <f>Calculations!E533</f>
        <v>0</v>
      </c>
      <c r="N555" s="19">
        <f>Calculations!S533</f>
        <v>2.8228011966328556E-6</v>
      </c>
      <c r="O555" s="19">
        <f>Calculations!P533</f>
        <v>6.4382666999999998E-8</v>
      </c>
      <c r="P555" s="19">
        <f>Calculations!T533</f>
        <v>1.6285874761812805E-3</v>
      </c>
      <c r="Q555" s="19">
        <f>Calculations!Q533</f>
        <v>3.7144948529999996E-5</v>
      </c>
      <c r="R555" s="19">
        <f>Calculations!U533</f>
        <v>7.3549217907830133</v>
      </c>
      <c r="S555" s="19">
        <f>Calculations!R533</f>
        <v>0.167751622406803</v>
      </c>
      <c r="T555" s="50" t="s">
        <v>62</v>
      </c>
      <c r="U555" s="49" t="s">
        <v>69</v>
      </c>
      <c r="V555" s="49" t="s">
        <v>60</v>
      </c>
    </row>
    <row r="556" spans="2:22" x14ac:dyDescent="0.2">
      <c r="B556" s="18">
        <f>Calculations!A534</f>
        <v>5505</v>
      </c>
      <c r="C556" s="18" t="str">
        <f>Calculations!B534</f>
        <v>SHLAA 2013</v>
      </c>
      <c r="D556" s="18" t="str">
        <f>Calculations!C534</f>
        <v>Housing</v>
      </c>
      <c r="E556" s="19">
        <f>Calculations!D534</f>
        <v>0.97822411204161597</v>
      </c>
      <c r="F556" s="19">
        <f>Calculations!L534</f>
        <v>100</v>
      </c>
      <c r="G556" s="19">
        <f>Calculations!H534</f>
        <v>0.97822411204161597</v>
      </c>
      <c r="H556" s="19">
        <f>Calculations!K534</f>
        <v>0</v>
      </c>
      <c r="I556" s="19">
        <f>Calculations!G534</f>
        <v>0</v>
      </c>
      <c r="J556" s="19">
        <f>Calculations!J534</f>
        <v>0</v>
      </c>
      <c r="K556" s="19">
        <f>Calculations!F534</f>
        <v>0</v>
      </c>
      <c r="L556" s="19">
        <f>Calculations!I534</f>
        <v>0</v>
      </c>
      <c r="M556" s="19">
        <f>Calculations!E534</f>
        <v>0</v>
      </c>
      <c r="N556" s="19">
        <f>Calculations!S534</f>
        <v>0</v>
      </c>
      <c r="O556" s="19">
        <f>Calculations!P534</f>
        <v>0</v>
      </c>
      <c r="P556" s="19">
        <f>Calculations!T534</f>
        <v>3.5901538685550134E-2</v>
      </c>
      <c r="Q556" s="19">
        <f>Calculations!Q534</f>
        <v>3.5119750801600001E-4</v>
      </c>
      <c r="R556" s="19">
        <f>Calculations!U534</f>
        <v>2.2509376173552398</v>
      </c>
      <c r="S556" s="19">
        <f>Calculations!R534</f>
        <v>2.2019214519984003E-2</v>
      </c>
      <c r="T556" s="50" t="s">
        <v>62</v>
      </c>
      <c r="U556" s="49" t="s">
        <v>69</v>
      </c>
      <c r="V556" s="49" t="s">
        <v>60</v>
      </c>
    </row>
    <row r="557" spans="2:22" x14ac:dyDescent="0.2">
      <c r="B557" s="18">
        <f>Calculations!A535</f>
        <v>5507</v>
      </c>
      <c r="C557" s="18" t="str">
        <f>Calculations!B535</f>
        <v>SHLAA 2013</v>
      </c>
      <c r="D557" s="18" t="str">
        <f>Calculations!C535</f>
        <v>Housing</v>
      </c>
      <c r="E557" s="19">
        <f>Calculations!D535</f>
        <v>8.1158187397567999E-2</v>
      </c>
      <c r="F557" s="19">
        <f>Calculations!L535</f>
        <v>100</v>
      </c>
      <c r="G557" s="19">
        <f>Calculations!H535</f>
        <v>8.1158187397567999E-2</v>
      </c>
      <c r="H557" s="19">
        <f>Calculations!K535</f>
        <v>0</v>
      </c>
      <c r="I557" s="19">
        <f>Calculations!G535</f>
        <v>0</v>
      </c>
      <c r="J557" s="19">
        <f>Calculations!J535</f>
        <v>0</v>
      </c>
      <c r="K557" s="19">
        <f>Calculations!F535</f>
        <v>0</v>
      </c>
      <c r="L557" s="19">
        <f>Calculations!I535</f>
        <v>0</v>
      </c>
      <c r="M557" s="19">
        <f>Calculations!E535</f>
        <v>0</v>
      </c>
      <c r="N557" s="19">
        <f>Calculations!S535</f>
        <v>0</v>
      </c>
      <c r="O557" s="19">
        <f>Calculations!P535</f>
        <v>0</v>
      </c>
      <c r="P557" s="19">
        <f>Calculations!T535</f>
        <v>0</v>
      </c>
      <c r="Q557" s="19">
        <f>Calculations!Q535</f>
        <v>0</v>
      </c>
      <c r="R557" s="19">
        <f>Calculations!U535</f>
        <v>0</v>
      </c>
      <c r="S557" s="19">
        <f>Calculations!R535</f>
        <v>0</v>
      </c>
      <c r="T557" s="50" t="s">
        <v>62</v>
      </c>
      <c r="U557" s="51" t="s">
        <v>70</v>
      </c>
      <c r="V557" s="49" t="s">
        <v>64</v>
      </c>
    </row>
    <row r="558" spans="2:22" x14ac:dyDescent="0.2">
      <c r="B558" s="18">
        <f>Calculations!A536</f>
        <v>5511</v>
      </c>
      <c r="C558" s="18" t="str">
        <f>Calculations!B536</f>
        <v>SHLAA 2013</v>
      </c>
      <c r="D558" s="18" t="str">
        <f>Calculations!C536</f>
        <v>Housing</v>
      </c>
      <c r="E558" s="19">
        <f>Calculations!D536</f>
        <v>1.7408890047201E-2</v>
      </c>
      <c r="F558" s="19">
        <f>Calculations!L536</f>
        <v>100</v>
      </c>
      <c r="G558" s="19">
        <f>Calculations!H536</f>
        <v>1.7408890047201E-2</v>
      </c>
      <c r="H558" s="19">
        <f>Calculations!K536</f>
        <v>0</v>
      </c>
      <c r="I558" s="19">
        <f>Calculations!G536</f>
        <v>0</v>
      </c>
      <c r="J558" s="19">
        <f>Calculations!J536</f>
        <v>0</v>
      </c>
      <c r="K558" s="19">
        <f>Calculations!F536</f>
        <v>0</v>
      </c>
      <c r="L558" s="19">
        <f>Calculations!I536</f>
        <v>0</v>
      </c>
      <c r="M558" s="19">
        <f>Calculations!E536</f>
        <v>0</v>
      </c>
      <c r="N558" s="19">
        <f>Calculations!S536</f>
        <v>0</v>
      </c>
      <c r="O558" s="19">
        <f>Calculations!P536</f>
        <v>0</v>
      </c>
      <c r="P558" s="19">
        <f>Calculations!T536</f>
        <v>0</v>
      </c>
      <c r="Q558" s="19">
        <f>Calculations!Q536</f>
        <v>0</v>
      </c>
      <c r="R558" s="19">
        <f>Calculations!U536</f>
        <v>0</v>
      </c>
      <c r="S558" s="19">
        <f>Calculations!R536</f>
        <v>0</v>
      </c>
      <c r="T558" s="50" t="s">
        <v>62</v>
      </c>
      <c r="U558" s="51" t="s">
        <v>70</v>
      </c>
      <c r="V558" s="49" t="s">
        <v>64</v>
      </c>
    </row>
    <row r="559" spans="2:22" x14ac:dyDescent="0.2">
      <c r="B559" s="18">
        <f>Calculations!A537</f>
        <v>5512</v>
      </c>
      <c r="C559" s="18" t="str">
        <f>Calculations!B537</f>
        <v>SHLAA 2013</v>
      </c>
      <c r="D559" s="18" t="str">
        <f>Calculations!C537</f>
        <v>Housing</v>
      </c>
      <c r="E559" s="19">
        <f>Calculations!D537</f>
        <v>7.0693222854850996E-2</v>
      </c>
      <c r="F559" s="19">
        <f>Calculations!L537</f>
        <v>100</v>
      </c>
      <c r="G559" s="19">
        <f>Calculations!H537</f>
        <v>7.0693222854850996E-2</v>
      </c>
      <c r="H559" s="19">
        <f>Calculations!K537</f>
        <v>0</v>
      </c>
      <c r="I559" s="19">
        <f>Calculations!G537</f>
        <v>0</v>
      </c>
      <c r="J559" s="19">
        <f>Calculations!J537</f>
        <v>0</v>
      </c>
      <c r="K559" s="19">
        <f>Calculations!F537</f>
        <v>0</v>
      </c>
      <c r="L559" s="19">
        <f>Calculations!I537</f>
        <v>0</v>
      </c>
      <c r="M559" s="19">
        <f>Calculations!E537</f>
        <v>0</v>
      </c>
      <c r="N559" s="19">
        <f>Calculations!S537</f>
        <v>0</v>
      </c>
      <c r="O559" s="19">
        <f>Calculations!P537</f>
        <v>0</v>
      </c>
      <c r="P559" s="19">
        <f>Calculations!T537</f>
        <v>0</v>
      </c>
      <c r="Q559" s="19">
        <f>Calculations!Q537</f>
        <v>0</v>
      </c>
      <c r="R559" s="19">
        <f>Calculations!U537</f>
        <v>0</v>
      </c>
      <c r="S559" s="19">
        <f>Calculations!R537</f>
        <v>0</v>
      </c>
      <c r="T559" s="50" t="s">
        <v>62</v>
      </c>
      <c r="U559" s="51" t="s">
        <v>70</v>
      </c>
      <c r="V559" s="49" t="s">
        <v>64</v>
      </c>
    </row>
    <row r="560" spans="2:22" x14ac:dyDescent="0.2">
      <c r="B560" s="18">
        <f>Calculations!A538</f>
        <v>5515</v>
      </c>
      <c r="C560" s="18" t="str">
        <f>Calculations!B538</f>
        <v>SHLAA 2013</v>
      </c>
      <c r="D560" s="18" t="str">
        <f>Calculations!C538</f>
        <v>Housing</v>
      </c>
      <c r="E560" s="19">
        <f>Calculations!D538</f>
        <v>2.3505090779297001E-2</v>
      </c>
      <c r="F560" s="19">
        <f>Calculations!L538</f>
        <v>100</v>
      </c>
      <c r="G560" s="19">
        <f>Calculations!H538</f>
        <v>2.3505090779297001E-2</v>
      </c>
      <c r="H560" s="19">
        <f>Calculations!K538</f>
        <v>0</v>
      </c>
      <c r="I560" s="19">
        <f>Calculations!G538</f>
        <v>0</v>
      </c>
      <c r="J560" s="19">
        <f>Calculations!J538</f>
        <v>0</v>
      </c>
      <c r="K560" s="19">
        <f>Calculations!F538</f>
        <v>0</v>
      </c>
      <c r="L560" s="19">
        <f>Calculations!I538</f>
        <v>0</v>
      </c>
      <c r="M560" s="19">
        <f>Calculations!E538</f>
        <v>0</v>
      </c>
      <c r="N560" s="19">
        <f>Calculations!S538</f>
        <v>0</v>
      </c>
      <c r="O560" s="19">
        <f>Calculations!P538</f>
        <v>0</v>
      </c>
      <c r="P560" s="19">
        <f>Calculations!T538</f>
        <v>0</v>
      </c>
      <c r="Q560" s="19">
        <f>Calculations!Q538</f>
        <v>0</v>
      </c>
      <c r="R560" s="19">
        <f>Calculations!U538</f>
        <v>0</v>
      </c>
      <c r="S560" s="19">
        <f>Calculations!R538</f>
        <v>0</v>
      </c>
      <c r="T560" s="50" t="s">
        <v>62</v>
      </c>
      <c r="U560" s="51" t="s">
        <v>70</v>
      </c>
      <c r="V560" s="49" t="s">
        <v>64</v>
      </c>
    </row>
    <row r="561" spans="2:22" x14ac:dyDescent="0.2">
      <c r="B561" s="18">
        <f>Calculations!A539</f>
        <v>5525</v>
      </c>
      <c r="C561" s="18" t="str">
        <f>Calculations!B539</f>
        <v>SHLAA 2013</v>
      </c>
      <c r="D561" s="18" t="str">
        <f>Calculations!C539</f>
        <v>Housing</v>
      </c>
      <c r="E561" s="19">
        <f>Calculations!D539</f>
        <v>0.14296383481140801</v>
      </c>
      <c r="F561" s="19">
        <f>Calculations!L539</f>
        <v>100</v>
      </c>
      <c r="G561" s="19">
        <f>Calculations!H539</f>
        <v>0.14296383481140801</v>
      </c>
      <c r="H561" s="19">
        <f>Calculations!K539</f>
        <v>0</v>
      </c>
      <c r="I561" s="19">
        <f>Calculations!G539</f>
        <v>0</v>
      </c>
      <c r="J561" s="19">
        <f>Calculations!J539</f>
        <v>0</v>
      </c>
      <c r="K561" s="19">
        <f>Calculations!F539</f>
        <v>0</v>
      </c>
      <c r="L561" s="19">
        <f>Calculations!I539</f>
        <v>0</v>
      </c>
      <c r="M561" s="19">
        <f>Calculations!E539</f>
        <v>0</v>
      </c>
      <c r="N561" s="19">
        <f>Calculations!S539</f>
        <v>0</v>
      </c>
      <c r="O561" s="19">
        <f>Calculations!P539</f>
        <v>0</v>
      </c>
      <c r="P561" s="19">
        <f>Calculations!T539</f>
        <v>0</v>
      </c>
      <c r="Q561" s="19">
        <f>Calculations!Q539</f>
        <v>0</v>
      </c>
      <c r="R561" s="19">
        <f>Calculations!U539</f>
        <v>0.23595446596545985</v>
      </c>
      <c r="S561" s="19">
        <f>Calculations!R539</f>
        <v>3.3732955295299999E-4</v>
      </c>
      <c r="T561" s="50" t="s">
        <v>62</v>
      </c>
      <c r="U561" s="49" t="s">
        <v>69</v>
      </c>
      <c r="V561" s="49" t="s">
        <v>60</v>
      </c>
    </row>
    <row r="562" spans="2:22" x14ac:dyDescent="0.2">
      <c r="B562" s="18">
        <f>Calculations!A540</f>
        <v>5527</v>
      </c>
      <c r="C562" s="18" t="str">
        <f>Calculations!B540</f>
        <v>SHLAA 2013</v>
      </c>
      <c r="D562" s="18" t="str">
        <f>Calculations!C540</f>
        <v>Housing</v>
      </c>
      <c r="E562" s="19">
        <f>Calculations!D540</f>
        <v>9.2376990073572002E-2</v>
      </c>
      <c r="F562" s="19">
        <f>Calculations!L540</f>
        <v>100</v>
      </c>
      <c r="G562" s="19">
        <f>Calculations!H540</f>
        <v>9.2376990073572002E-2</v>
      </c>
      <c r="H562" s="19">
        <f>Calculations!K540</f>
        <v>0</v>
      </c>
      <c r="I562" s="19">
        <f>Calculations!G540</f>
        <v>0</v>
      </c>
      <c r="J562" s="19">
        <f>Calculations!J540</f>
        <v>0</v>
      </c>
      <c r="K562" s="19">
        <f>Calculations!F540</f>
        <v>0</v>
      </c>
      <c r="L562" s="19">
        <f>Calculations!I540</f>
        <v>0</v>
      </c>
      <c r="M562" s="19">
        <f>Calculations!E540</f>
        <v>0</v>
      </c>
      <c r="N562" s="19">
        <f>Calculations!S540</f>
        <v>0.85421392926045503</v>
      </c>
      <c r="O562" s="19">
        <f>Calculations!P540</f>
        <v>7.8909711663999996E-4</v>
      </c>
      <c r="P562" s="19">
        <f>Calculations!T540</f>
        <v>0.94831363776012489</v>
      </c>
      <c r="Q562" s="19">
        <f>Calculations!Q540</f>
        <v>8.7602359502000004E-4</v>
      </c>
      <c r="R562" s="19">
        <f>Calculations!U540</f>
        <v>0.89757218715357379</v>
      </c>
      <c r="S562" s="19">
        <f>Calculations!R540</f>
        <v>8.2915017023000009E-4</v>
      </c>
      <c r="T562" s="50" t="s">
        <v>62</v>
      </c>
      <c r="U562" s="49" t="s">
        <v>69</v>
      </c>
      <c r="V562" s="49" t="s">
        <v>60</v>
      </c>
    </row>
    <row r="563" spans="2:22" x14ac:dyDescent="0.2">
      <c r="B563" s="18">
        <f>Calculations!A541</f>
        <v>5529</v>
      </c>
      <c r="C563" s="18" t="str">
        <f>Calculations!B541</f>
        <v>SHLAA 2013</v>
      </c>
      <c r="D563" s="18" t="str">
        <f>Calculations!C541</f>
        <v>Housing</v>
      </c>
      <c r="E563" s="19">
        <f>Calculations!D541</f>
        <v>0.68773561183088905</v>
      </c>
      <c r="F563" s="19">
        <f>Calculations!L541</f>
        <v>100</v>
      </c>
      <c r="G563" s="19">
        <f>Calculations!H541</f>
        <v>0.68773561183088905</v>
      </c>
      <c r="H563" s="19">
        <f>Calculations!K541</f>
        <v>0</v>
      </c>
      <c r="I563" s="19">
        <f>Calculations!G541</f>
        <v>0</v>
      </c>
      <c r="J563" s="19">
        <f>Calculations!J541</f>
        <v>0</v>
      </c>
      <c r="K563" s="19">
        <f>Calculations!F541</f>
        <v>0</v>
      </c>
      <c r="L563" s="19">
        <f>Calculations!I541</f>
        <v>0</v>
      </c>
      <c r="M563" s="19">
        <f>Calculations!E541</f>
        <v>0</v>
      </c>
      <c r="N563" s="19">
        <f>Calculations!S541</f>
        <v>0</v>
      </c>
      <c r="O563" s="19">
        <f>Calculations!P541</f>
        <v>0</v>
      </c>
      <c r="P563" s="19">
        <f>Calculations!T541</f>
        <v>0</v>
      </c>
      <c r="Q563" s="19">
        <f>Calculations!Q541</f>
        <v>0</v>
      </c>
      <c r="R563" s="19">
        <f>Calculations!U541</f>
        <v>6.9199519692754246</v>
      </c>
      <c r="S563" s="19">
        <f>Calculations!R541</f>
        <v>4.75909740143E-2</v>
      </c>
      <c r="T563" s="50" t="s">
        <v>62</v>
      </c>
      <c r="U563" s="49" t="s">
        <v>69</v>
      </c>
      <c r="V563" s="49" t="s">
        <v>60</v>
      </c>
    </row>
    <row r="564" spans="2:22" x14ac:dyDescent="0.2">
      <c r="B564" s="18">
        <f>Calculations!A542</f>
        <v>5532</v>
      </c>
      <c r="C564" s="18" t="str">
        <f>Calculations!B542</f>
        <v>PP</v>
      </c>
      <c r="D564" s="18" t="str">
        <f>Calculations!C542</f>
        <v>Housing</v>
      </c>
      <c r="E564" s="19">
        <f>Calculations!D542</f>
        <v>0.20809642548500401</v>
      </c>
      <c r="F564" s="19">
        <f>Calculations!L542</f>
        <v>100</v>
      </c>
      <c r="G564" s="19">
        <f>Calculations!H542</f>
        <v>0.20809642548500401</v>
      </c>
      <c r="H564" s="19">
        <f>Calculations!K542</f>
        <v>0</v>
      </c>
      <c r="I564" s="19">
        <f>Calculations!G542</f>
        <v>0</v>
      </c>
      <c r="J564" s="19">
        <f>Calculations!J542</f>
        <v>0</v>
      </c>
      <c r="K564" s="19">
        <f>Calculations!F542</f>
        <v>0</v>
      </c>
      <c r="L564" s="19">
        <f>Calculations!I542</f>
        <v>0</v>
      </c>
      <c r="M564" s="19">
        <f>Calculations!E542</f>
        <v>0</v>
      </c>
      <c r="N564" s="19">
        <f>Calculations!S542</f>
        <v>0</v>
      </c>
      <c r="O564" s="19">
        <f>Calculations!P542</f>
        <v>0</v>
      </c>
      <c r="P564" s="19">
        <f>Calculations!T542</f>
        <v>0</v>
      </c>
      <c r="Q564" s="19">
        <f>Calculations!Q542</f>
        <v>0</v>
      </c>
      <c r="R564" s="19">
        <f>Calculations!U542</f>
        <v>0</v>
      </c>
      <c r="S564" s="19">
        <f>Calculations!R542</f>
        <v>0</v>
      </c>
      <c r="T564" s="50" t="s">
        <v>62</v>
      </c>
      <c r="U564" s="51" t="s">
        <v>70</v>
      </c>
      <c r="V564" s="49" t="s">
        <v>64</v>
      </c>
    </row>
    <row r="565" spans="2:22" x14ac:dyDescent="0.2">
      <c r="B565" s="18">
        <f>Calculations!A543</f>
        <v>5535</v>
      </c>
      <c r="C565" s="18" t="str">
        <f>Calculations!B543</f>
        <v>SHLAA 2013</v>
      </c>
      <c r="D565" s="18" t="str">
        <f>Calculations!C543</f>
        <v>Housing</v>
      </c>
      <c r="E565" s="19">
        <f>Calculations!D543</f>
        <v>0.22544381890432799</v>
      </c>
      <c r="F565" s="19">
        <f>Calculations!L543</f>
        <v>100</v>
      </c>
      <c r="G565" s="19">
        <f>Calculations!H543</f>
        <v>0.22544381890432799</v>
      </c>
      <c r="H565" s="19">
        <f>Calculations!K543</f>
        <v>0</v>
      </c>
      <c r="I565" s="19">
        <f>Calculations!G543</f>
        <v>0</v>
      </c>
      <c r="J565" s="19">
        <f>Calculations!J543</f>
        <v>0</v>
      </c>
      <c r="K565" s="19">
        <f>Calculations!F543</f>
        <v>0</v>
      </c>
      <c r="L565" s="19">
        <f>Calculations!I543</f>
        <v>0</v>
      </c>
      <c r="M565" s="19">
        <f>Calculations!E543</f>
        <v>0</v>
      </c>
      <c r="N565" s="19">
        <f>Calculations!S543</f>
        <v>0</v>
      </c>
      <c r="O565" s="19">
        <f>Calculations!P543</f>
        <v>0</v>
      </c>
      <c r="P565" s="19">
        <f>Calculations!T543</f>
        <v>0</v>
      </c>
      <c r="Q565" s="19">
        <f>Calculations!Q543</f>
        <v>0</v>
      </c>
      <c r="R565" s="19">
        <f>Calculations!U543</f>
        <v>0</v>
      </c>
      <c r="S565" s="19">
        <f>Calculations!R543</f>
        <v>0</v>
      </c>
      <c r="T565" s="50" t="s">
        <v>62</v>
      </c>
      <c r="U565" s="51" t="s">
        <v>70</v>
      </c>
      <c r="V565" s="49" t="s">
        <v>64</v>
      </c>
    </row>
    <row r="566" spans="2:22" x14ac:dyDescent="0.2">
      <c r="B566" s="18">
        <f>Calculations!A544</f>
        <v>5537</v>
      </c>
      <c r="C566" s="18" t="str">
        <f>Calculations!B544</f>
        <v>SHLAA 2013</v>
      </c>
      <c r="D566" s="18" t="str">
        <f>Calculations!C544</f>
        <v>Housing</v>
      </c>
      <c r="E566" s="19">
        <f>Calculations!D544</f>
        <v>2.8790834282349999E-2</v>
      </c>
      <c r="F566" s="19">
        <f>Calculations!L544</f>
        <v>100</v>
      </c>
      <c r="G566" s="19">
        <f>Calculations!H544</f>
        <v>2.8790834282349999E-2</v>
      </c>
      <c r="H566" s="19">
        <f>Calculations!K544</f>
        <v>0</v>
      </c>
      <c r="I566" s="19">
        <f>Calculations!G544</f>
        <v>0</v>
      </c>
      <c r="J566" s="19">
        <f>Calculations!J544</f>
        <v>0</v>
      </c>
      <c r="K566" s="19">
        <f>Calculations!F544</f>
        <v>0</v>
      </c>
      <c r="L566" s="19">
        <f>Calculations!I544</f>
        <v>0</v>
      </c>
      <c r="M566" s="19">
        <f>Calculations!E544</f>
        <v>0</v>
      </c>
      <c r="N566" s="19">
        <f>Calculations!S544</f>
        <v>0</v>
      </c>
      <c r="O566" s="19">
        <f>Calculations!P544</f>
        <v>0</v>
      </c>
      <c r="P566" s="19">
        <f>Calculations!T544</f>
        <v>0</v>
      </c>
      <c r="Q566" s="19">
        <f>Calculations!Q544</f>
        <v>0</v>
      </c>
      <c r="R566" s="19">
        <f>Calculations!U544</f>
        <v>0</v>
      </c>
      <c r="S566" s="19">
        <f>Calculations!R544</f>
        <v>0</v>
      </c>
      <c r="T566" s="50" t="s">
        <v>62</v>
      </c>
      <c r="U566" s="51" t="s">
        <v>70</v>
      </c>
      <c r="V566" s="49" t="s">
        <v>64</v>
      </c>
    </row>
    <row r="567" spans="2:22" x14ac:dyDescent="0.2">
      <c r="B567" s="18">
        <f>Calculations!A545</f>
        <v>5656</v>
      </c>
      <c r="C567" s="18" t="str">
        <f>Calculations!B545</f>
        <v>SHLAA 2013</v>
      </c>
      <c r="D567" s="18" t="str">
        <f>Calculations!C545</f>
        <v>Housing</v>
      </c>
      <c r="E567" s="19">
        <f>Calculations!D545</f>
        <v>0.98846132466397196</v>
      </c>
      <c r="F567" s="19">
        <f>Calculations!L545</f>
        <v>100</v>
      </c>
      <c r="G567" s="19">
        <f>Calculations!H545</f>
        <v>0.98846132466397196</v>
      </c>
      <c r="H567" s="19">
        <f>Calculations!K545</f>
        <v>0</v>
      </c>
      <c r="I567" s="19">
        <f>Calculations!G545</f>
        <v>0</v>
      </c>
      <c r="J567" s="19">
        <f>Calculations!J545</f>
        <v>0</v>
      </c>
      <c r="K567" s="19">
        <f>Calculations!F545</f>
        <v>0</v>
      </c>
      <c r="L567" s="19">
        <f>Calculations!I545</f>
        <v>0</v>
      </c>
      <c r="M567" s="19">
        <f>Calculations!E545</f>
        <v>0</v>
      </c>
      <c r="N567" s="19">
        <f>Calculations!S545</f>
        <v>0</v>
      </c>
      <c r="O567" s="19">
        <f>Calculations!P545</f>
        <v>0</v>
      </c>
      <c r="P567" s="19">
        <f>Calculations!T545</f>
        <v>0</v>
      </c>
      <c r="Q567" s="19">
        <f>Calculations!Q545</f>
        <v>0</v>
      </c>
      <c r="R567" s="19">
        <f>Calculations!U545</f>
        <v>1.34928765121225</v>
      </c>
      <c r="S567" s="19">
        <f>Calculations!R545</f>
        <v>1.33371865907E-2</v>
      </c>
      <c r="T567" s="50" t="s">
        <v>62</v>
      </c>
      <c r="U567" s="49" t="s">
        <v>69</v>
      </c>
      <c r="V567" s="49" t="s">
        <v>60</v>
      </c>
    </row>
    <row r="568" spans="2:22" x14ac:dyDescent="0.2">
      <c r="B568" s="18">
        <f>Calculations!A546</f>
        <v>5659</v>
      </c>
      <c r="C568" s="18" t="str">
        <f>Calculations!B546</f>
        <v>SHLAA 2013</v>
      </c>
      <c r="D568" s="18" t="str">
        <f>Calculations!C546</f>
        <v>Housing</v>
      </c>
      <c r="E568" s="19">
        <f>Calculations!D546</f>
        <v>0.48840900859162401</v>
      </c>
      <c r="F568" s="19">
        <f>Calculations!L546</f>
        <v>100</v>
      </c>
      <c r="G568" s="19">
        <f>Calculations!H546</f>
        <v>0.48840900859162401</v>
      </c>
      <c r="H568" s="19">
        <f>Calculations!K546</f>
        <v>0</v>
      </c>
      <c r="I568" s="19">
        <f>Calculations!G546</f>
        <v>0</v>
      </c>
      <c r="J568" s="19">
        <f>Calculations!J546</f>
        <v>0</v>
      </c>
      <c r="K568" s="19">
        <f>Calculations!F546</f>
        <v>0</v>
      </c>
      <c r="L568" s="19">
        <f>Calculations!I546</f>
        <v>0</v>
      </c>
      <c r="M568" s="19">
        <f>Calculations!E546</f>
        <v>0</v>
      </c>
      <c r="N568" s="19">
        <f>Calculations!S546</f>
        <v>0</v>
      </c>
      <c r="O568" s="19">
        <f>Calculations!P546</f>
        <v>0</v>
      </c>
      <c r="P568" s="19">
        <f>Calculations!T546</f>
        <v>0</v>
      </c>
      <c r="Q568" s="19">
        <f>Calculations!Q546</f>
        <v>0</v>
      </c>
      <c r="R568" s="19">
        <f>Calculations!U546</f>
        <v>0.21414521765599082</v>
      </c>
      <c r="S568" s="19">
        <f>Calculations!R546</f>
        <v>1.0459045345000001E-3</v>
      </c>
      <c r="T568" s="50" t="s">
        <v>62</v>
      </c>
      <c r="U568" s="49" t="s">
        <v>69</v>
      </c>
      <c r="V568" s="49" t="s">
        <v>60</v>
      </c>
    </row>
    <row r="569" spans="2:22" x14ac:dyDescent="0.2">
      <c r="B569" s="18">
        <f>Calculations!A547</f>
        <v>5660</v>
      </c>
      <c r="C569" s="18" t="str">
        <f>Calculations!B547</f>
        <v>SHLAA 2013</v>
      </c>
      <c r="D569" s="18" t="str">
        <f>Calculations!C547</f>
        <v>Housing</v>
      </c>
      <c r="E569" s="19">
        <f>Calculations!D547</f>
        <v>1.25519952126143</v>
      </c>
      <c r="F569" s="19">
        <f>Calculations!L547</f>
        <v>100</v>
      </c>
      <c r="G569" s="19">
        <f>Calculations!H547</f>
        <v>1.25519952126143</v>
      </c>
      <c r="H569" s="19">
        <f>Calculations!K547</f>
        <v>0</v>
      </c>
      <c r="I569" s="19">
        <f>Calculations!G547</f>
        <v>0</v>
      </c>
      <c r="J569" s="19">
        <f>Calculations!J547</f>
        <v>0</v>
      </c>
      <c r="K569" s="19">
        <f>Calculations!F547</f>
        <v>0</v>
      </c>
      <c r="L569" s="19">
        <f>Calculations!I547</f>
        <v>0</v>
      </c>
      <c r="M569" s="19">
        <f>Calculations!E547</f>
        <v>0</v>
      </c>
      <c r="N569" s="19">
        <f>Calculations!S547</f>
        <v>0</v>
      </c>
      <c r="O569" s="19">
        <f>Calculations!P547</f>
        <v>0</v>
      </c>
      <c r="P569" s="19">
        <f>Calculations!T547</f>
        <v>0</v>
      </c>
      <c r="Q569" s="19">
        <f>Calculations!Q547</f>
        <v>0</v>
      </c>
      <c r="R569" s="19">
        <f>Calculations!U547</f>
        <v>0</v>
      </c>
      <c r="S569" s="19">
        <f>Calculations!R547</f>
        <v>0</v>
      </c>
      <c r="T569" s="50" t="s">
        <v>62</v>
      </c>
      <c r="U569" s="51" t="s">
        <v>69</v>
      </c>
      <c r="V569" s="49" t="s">
        <v>60</v>
      </c>
    </row>
    <row r="570" spans="2:22" x14ac:dyDescent="0.2">
      <c r="B570" s="18">
        <f>Calculations!A548</f>
        <v>5662</v>
      </c>
      <c r="C570" s="18" t="str">
        <f>Calculations!B548</f>
        <v>SHLAA 2013</v>
      </c>
      <c r="D570" s="18" t="str">
        <f>Calculations!C548</f>
        <v>Housing</v>
      </c>
      <c r="E570" s="19">
        <f>Calculations!D548</f>
        <v>5.3739273569270003E-2</v>
      </c>
      <c r="F570" s="19">
        <f>Calculations!L548</f>
        <v>100</v>
      </c>
      <c r="G570" s="19">
        <f>Calculations!H548</f>
        <v>5.3739273569270003E-2</v>
      </c>
      <c r="H570" s="19">
        <f>Calculations!K548</f>
        <v>0</v>
      </c>
      <c r="I570" s="19">
        <f>Calculations!G548</f>
        <v>0</v>
      </c>
      <c r="J570" s="19">
        <f>Calculations!J548</f>
        <v>0</v>
      </c>
      <c r="K570" s="19">
        <f>Calculations!F548</f>
        <v>0</v>
      </c>
      <c r="L570" s="19">
        <f>Calculations!I548</f>
        <v>0</v>
      </c>
      <c r="M570" s="19">
        <f>Calculations!E548</f>
        <v>0</v>
      </c>
      <c r="N570" s="19">
        <f>Calculations!S548</f>
        <v>0</v>
      </c>
      <c r="O570" s="19">
        <f>Calculations!P548</f>
        <v>0</v>
      </c>
      <c r="P570" s="19">
        <f>Calculations!T548</f>
        <v>0</v>
      </c>
      <c r="Q570" s="19">
        <f>Calculations!Q548</f>
        <v>0</v>
      </c>
      <c r="R570" s="19">
        <f>Calculations!U548</f>
        <v>0.14204815982040256</v>
      </c>
      <c r="S570" s="19">
        <f>Calculations!R548</f>
        <v>7.6335649206000001E-5</v>
      </c>
      <c r="T570" s="50" t="s">
        <v>62</v>
      </c>
      <c r="U570" s="49" t="s">
        <v>69</v>
      </c>
      <c r="V570" s="49" t="s">
        <v>60</v>
      </c>
    </row>
    <row r="571" spans="2:22" x14ac:dyDescent="0.2">
      <c r="B571" s="18">
        <f>Calculations!A549</f>
        <v>5664</v>
      </c>
      <c r="C571" s="18" t="str">
        <f>Calculations!B549</f>
        <v>PP</v>
      </c>
      <c r="D571" s="18" t="str">
        <f>Calculations!C549</f>
        <v>Housing</v>
      </c>
      <c r="E571" s="19">
        <f>Calculations!D549</f>
        <v>5.2367445809785002E-2</v>
      </c>
      <c r="F571" s="19">
        <f>Calculations!L549</f>
        <v>100</v>
      </c>
      <c r="G571" s="19">
        <f>Calculations!H549</f>
        <v>5.2367445809785002E-2</v>
      </c>
      <c r="H571" s="19">
        <f>Calculations!K549</f>
        <v>0</v>
      </c>
      <c r="I571" s="19">
        <f>Calculations!G549</f>
        <v>0</v>
      </c>
      <c r="J571" s="19">
        <f>Calculations!J549</f>
        <v>0</v>
      </c>
      <c r="K571" s="19">
        <f>Calculations!F549</f>
        <v>0</v>
      </c>
      <c r="L571" s="19">
        <f>Calculations!I549</f>
        <v>0</v>
      </c>
      <c r="M571" s="19">
        <f>Calculations!E549</f>
        <v>0</v>
      </c>
      <c r="N571" s="19">
        <f>Calculations!S549</f>
        <v>0</v>
      </c>
      <c r="O571" s="19">
        <f>Calculations!P549</f>
        <v>0</v>
      </c>
      <c r="P571" s="19">
        <f>Calculations!T549</f>
        <v>0</v>
      </c>
      <c r="Q571" s="19">
        <f>Calculations!Q549</f>
        <v>0</v>
      </c>
      <c r="R571" s="19">
        <f>Calculations!U549</f>
        <v>0</v>
      </c>
      <c r="S571" s="19">
        <f>Calculations!R549</f>
        <v>0</v>
      </c>
      <c r="T571" s="50" t="s">
        <v>62</v>
      </c>
      <c r="U571" s="51" t="s">
        <v>70</v>
      </c>
      <c r="V571" s="49" t="s">
        <v>64</v>
      </c>
    </row>
    <row r="572" spans="2:22" x14ac:dyDescent="0.2">
      <c r="B572" s="18">
        <f>Calculations!A550</f>
        <v>5679</v>
      </c>
      <c r="C572" s="18" t="str">
        <f>Calculations!B550</f>
        <v>PP</v>
      </c>
      <c r="D572" s="18" t="str">
        <f>Calculations!C550</f>
        <v>Housing</v>
      </c>
      <c r="E572" s="19">
        <f>Calculations!D550</f>
        <v>5.1415337023170998E-2</v>
      </c>
      <c r="F572" s="19">
        <f>Calculations!L550</f>
        <v>100</v>
      </c>
      <c r="G572" s="19">
        <f>Calculations!H550</f>
        <v>5.1415337023170998E-2</v>
      </c>
      <c r="H572" s="19">
        <f>Calculations!K550</f>
        <v>0</v>
      </c>
      <c r="I572" s="19">
        <f>Calculations!G550</f>
        <v>0</v>
      </c>
      <c r="J572" s="19">
        <f>Calculations!J550</f>
        <v>0</v>
      </c>
      <c r="K572" s="19">
        <f>Calculations!F550</f>
        <v>0</v>
      </c>
      <c r="L572" s="19">
        <f>Calculations!I550</f>
        <v>0</v>
      </c>
      <c r="M572" s="19">
        <f>Calculations!E550</f>
        <v>0</v>
      </c>
      <c r="N572" s="19">
        <f>Calculations!S550</f>
        <v>3.3798790022845676E-4</v>
      </c>
      <c r="O572" s="19">
        <f>Calculations!P550</f>
        <v>1.73777618E-7</v>
      </c>
      <c r="P572" s="19">
        <f>Calculations!T550</f>
        <v>13.25065007196528</v>
      </c>
      <c r="Q572" s="19">
        <f>Calculations!Q550</f>
        <v>6.8128663922619997E-3</v>
      </c>
      <c r="R572" s="19">
        <f>Calculations!U550</f>
        <v>14.429498659274644</v>
      </c>
      <c r="S572" s="19">
        <f>Calculations!R550</f>
        <v>7.4189753664199998E-3</v>
      </c>
      <c r="T572" s="50" t="s">
        <v>62</v>
      </c>
      <c r="U572" s="49" t="s">
        <v>69</v>
      </c>
      <c r="V572" s="49" t="s">
        <v>60</v>
      </c>
    </row>
    <row r="573" spans="2:22" x14ac:dyDescent="0.2">
      <c r="B573" s="18">
        <f>Calculations!A551</f>
        <v>5683</v>
      </c>
      <c r="C573" s="18" t="str">
        <f>Calculations!B551</f>
        <v>PP</v>
      </c>
      <c r="D573" s="18" t="str">
        <f>Calculations!C551</f>
        <v>Housing</v>
      </c>
      <c r="E573" s="19">
        <f>Calculations!D551</f>
        <v>0.15703038154532201</v>
      </c>
      <c r="F573" s="19">
        <f>Calculations!L551</f>
        <v>100</v>
      </c>
      <c r="G573" s="19">
        <f>Calculations!H551</f>
        <v>0.15703038154532201</v>
      </c>
      <c r="H573" s="19">
        <f>Calculations!K551</f>
        <v>0</v>
      </c>
      <c r="I573" s="19">
        <f>Calculations!G551</f>
        <v>0</v>
      </c>
      <c r="J573" s="19">
        <f>Calculations!J551</f>
        <v>0</v>
      </c>
      <c r="K573" s="19">
        <f>Calculations!F551</f>
        <v>0</v>
      </c>
      <c r="L573" s="19">
        <f>Calculations!I551</f>
        <v>0</v>
      </c>
      <c r="M573" s="19">
        <f>Calculations!E551</f>
        <v>0</v>
      </c>
      <c r="N573" s="19">
        <f>Calculations!S551</f>
        <v>0</v>
      </c>
      <c r="O573" s="19">
        <f>Calculations!P551</f>
        <v>0</v>
      </c>
      <c r="P573" s="19">
        <f>Calculations!T551</f>
        <v>0</v>
      </c>
      <c r="Q573" s="19">
        <f>Calculations!Q551</f>
        <v>0</v>
      </c>
      <c r="R573" s="19">
        <f>Calculations!U551</f>
        <v>0</v>
      </c>
      <c r="S573" s="19">
        <f>Calculations!R551</f>
        <v>0</v>
      </c>
      <c r="T573" s="50" t="s">
        <v>62</v>
      </c>
      <c r="U573" s="51" t="s">
        <v>70</v>
      </c>
      <c r="V573" s="49" t="s">
        <v>64</v>
      </c>
    </row>
    <row r="574" spans="2:22" x14ac:dyDescent="0.2">
      <c r="B574" s="18">
        <f>Calculations!A552</f>
        <v>5684</v>
      </c>
      <c r="C574" s="18" t="str">
        <f>Calculations!B552</f>
        <v>PP</v>
      </c>
      <c r="D574" s="18" t="str">
        <f>Calculations!C552</f>
        <v>Housing</v>
      </c>
      <c r="E574" s="19">
        <f>Calculations!D552</f>
        <v>0.100125858291052</v>
      </c>
      <c r="F574" s="19">
        <f>Calculations!L552</f>
        <v>100</v>
      </c>
      <c r="G574" s="19">
        <f>Calculations!H552</f>
        <v>0.100125858291052</v>
      </c>
      <c r="H574" s="19">
        <f>Calculations!K552</f>
        <v>0</v>
      </c>
      <c r="I574" s="19">
        <f>Calculations!G552</f>
        <v>0</v>
      </c>
      <c r="J574" s="19">
        <f>Calculations!J552</f>
        <v>0</v>
      </c>
      <c r="K574" s="19">
        <f>Calculations!F552</f>
        <v>0</v>
      </c>
      <c r="L574" s="19">
        <f>Calculations!I552</f>
        <v>0</v>
      </c>
      <c r="M574" s="19">
        <f>Calculations!E552</f>
        <v>0</v>
      </c>
      <c r="N574" s="19">
        <f>Calculations!S552</f>
        <v>0</v>
      </c>
      <c r="O574" s="19">
        <f>Calculations!P552</f>
        <v>0</v>
      </c>
      <c r="P574" s="19">
        <f>Calculations!T552</f>
        <v>0</v>
      </c>
      <c r="Q574" s="19">
        <f>Calculations!Q552</f>
        <v>0</v>
      </c>
      <c r="R574" s="19">
        <f>Calculations!U552</f>
        <v>0</v>
      </c>
      <c r="S574" s="19">
        <f>Calculations!R552</f>
        <v>0</v>
      </c>
      <c r="T574" s="50" t="s">
        <v>62</v>
      </c>
      <c r="U574" s="51" t="s">
        <v>70</v>
      </c>
      <c r="V574" s="49" t="s">
        <v>64</v>
      </c>
    </row>
    <row r="575" spans="2:22" x14ac:dyDescent="0.2">
      <c r="B575" s="18">
        <f>Calculations!A553</f>
        <v>5685</v>
      </c>
      <c r="C575" s="18" t="str">
        <f>Calculations!B553</f>
        <v>PP</v>
      </c>
      <c r="D575" s="18" t="str">
        <f>Calculations!C553</f>
        <v>Housing</v>
      </c>
      <c r="E575" s="19">
        <f>Calculations!D553</f>
        <v>0.154497166679127</v>
      </c>
      <c r="F575" s="19">
        <f>Calculations!L553</f>
        <v>100</v>
      </c>
      <c r="G575" s="19">
        <f>Calculations!H553</f>
        <v>0.154497166679127</v>
      </c>
      <c r="H575" s="19">
        <f>Calculations!K553</f>
        <v>0</v>
      </c>
      <c r="I575" s="19">
        <f>Calculations!G553</f>
        <v>0</v>
      </c>
      <c r="J575" s="19">
        <f>Calculations!J553</f>
        <v>0</v>
      </c>
      <c r="K575" s="19">
        <f>Calculations!F553</f>
        <v>0</v>
      </c>
      <c r="L575" s="19">
        <f>Calculations!I553</f>
        <v>0</v>
      </c>
      <c r="M575" s="19">
        <f>Calculations!E553</f>
        <v>0</v>
      </c>
      <c r="N575" s="19">
        <f>Calculations!S553</f>
        <v>0</v>
      </c>
      <c r="O575" s="19">
        <f>Calculations!P553</f>
        <v>0</v>
      </c>
      <c r="P575" s="19">
        <f>Calculations!T553</f>
        <v>0.96709480544918092</v>
      </c>
      <c r="Q575" s="19">
        <f>Calculations!Q553</f>
        <v>1.49413407352E-3</v>
      </c>
      <c r="R575" s="19">
        <f>Calculations!U553</f>
        <v>23.960026064271624</v>
      </c>
      <c r="S575" s="19">
        <f>Calculations!R553</f>
        <v>3.7017561404880002E-2</v>
      </c>
      <c r="T575" s="50" t="s">
        <v>62</v>
      </c>
      <c r="U575" s="49" t="s">
        <v>69</v>
      </c>
      <c r="V575" s="49" t="s">
        <v>60</v>
      </c>
    </row>
    <row r="576" spans="2:22" x14ac:dyDescent="0.2">
      <c r="B576" s="18">
        <f>Calculations!A554</f>
        <v>5695</v>
      </c>
      <c r="C576" s="18" t="str">
        <f>Calculations!B554</f>
        <v>PP</v>
      </c>
      <c r="D576" s="18" t="str">
        <f>Calculations!C554</f>
        <v>Housing</v>
      </c>
      <c r="E576" s="19">
        <f>Calculations!D554</f>
        <v>0.212378447153447</v>
      </c>
      <c r="F576" s="19">
        <f>Calculations!L554</f>
        <v>100</v>
      </c>
      <c r="G576" s="19">
        <f>Calculations!H554</f>
        <v>0.212378447153447</v>
      </c>
      <c r="H576" s="19">
        <f>Calculations!K554</f>
        <v>0</v>
      </c>
      <c r="I576" s="19">
        <f>Calculations!G554</f>
        <v>0</v>
      </c>
      <c r="J576" s="19">
        <f>Calculations!J554</f>
        <v>0</v>
      </c>
      <c r="K576" s="19">
        <f>Calculations!F554</f>
        <v>0</v>
      </c>
      <c r="L576" s="19">
        <f>Calculations!I554</f>
        <v>0</v>
      </c>
      <c r="M576" s="19">
        <f>Calculations!E554</f>
        <v>0</v>
      </c>
      <c r="N576" s="19">
        <f>Calculations!S554</f>
        <v>0</v>
      </c>
      <c r="O576" s="19">
        <f>Calculations!P554</f>
        <v>0</v>
      </c>
      <c r="P576" s="19">
        <f>Calculations!T554</f>
        <v>0</v>
      </c>
      <c r="Q576" s="19">
        <f>Calculations!Q554</f>
        <v>0</v>
      </c>
      <c r="R576" s="19">
        <f>Calculations!U554</f>
        <v>0</v>
      </c>
      <c r="S576" s="19">
        <f>Calculations!R554</f>
        <v>0</v>
      </c>
      <c r="T576" s="50" t="s">
        <v>62</v>
      </c>
      <c r="U576" s="51" t="s">
        <v>70</v>
      </c>
      <c r="V576" s="49" t="s">
        <v>64</v>
      </c>
    </row>
    <row r="577" spans="2:22" x14ac:dyDescent="0.2">
      <c r="B577" s="18">
        <f>Calculations!A555</f>
        <v>5711</v>
      </c>
      <c r="C577" s="18" t="str">
        <f>Calculations!B555</f>
        <v>PP</v>
      </c>
      <c r="D577" s="18" t="str">
        <f>Calculations!C555</f>
        <v>Housing</v>
      </c>
      <c r="E577" s="19">
        <f>Calculations!D555</f>
        <v>0.16088570397848401</v>
      </c>
      <c r="F577" s="19">
        <f>Calculations!L555</f>
        <v>100</v>
      </c>
      <c r="G577" s="19">
        <f>Calculations!H555</f>
        <v>0.16088570397848401</v>
      </c>
      <c r="H577" s="19">
        <f>Calculations!K555</f>
        <v>0</v>
      </c>
      <c r="I577" s="19">
        <f>Calculations!G555</f>
        <v>0</v>
      </c>
      <c r="J577" s="19">
        <f>Calculations!J555</f>
        <v>0</v>
      </c>
      <c r="K577" s="19">
        <f>Calculations!F555</f>
        <v>0</v>
      </c>
      <c r="L577" s="19">
        <f>Calculations!I555</f>
        <v>0</v>
      </c>
      <c r="M577" s="19">
        <f>Calculations!E555</f>
        <v>0</v>
      </c>
      <c r="N577" s="19">
        <f>Calculations!S555</f>
        <v>0</v>
      </c>
      <c r="O577" s="19">
        <f>Calculations!P555</f>
        <v>0</v>
      </c>
      <c r="P577" s="19">
        <f>Calculations!T555</f>
        <v>0</v>
      </c>
      <c r="Q577" s="19">
        <f>Calculations!Q555</f>
        <v>0</v>
      </c>
      <c r="R577" s="19">
        <f>Calculations!U555</f>
        <v>0</v>
      </c>
      <c r="S577" s="19">
        <f>Calculations!R555</f>
        <v>0</v>
      </c>
      <c r="T577" s="50" t="s">
        <v>62</v>
      </c>
      <c r="U577" s="51" t="s">
        <v>70</v>
      </c>
      <c r="V577" s="49" t="s">
        <v>64</v>
      </c>
    </row>
    <row r="578" spans="2:22" x14ac:dyDescent="0.2">
      <c r="B578" s="18">
        <f>Calculations!A556</f>
        <v>5713</v>
      </c>
      <c r="C578" s="18" t="str">
        <f>Calculations!B556</f>
        <v>PP</v>
      </c>
      <c r="D578" s="18" t="str">
        <f>Calculations!C556</f>
        <v>Housing</v>
      </c>
      <c r="E578" s="19">
        <f>Calculations!D556</f>
        <v>6.3823739099433993E-2</v>
      </c>
      <c r="F578" s="19">
        <f>Calculations!L556</f>
        <v>100</v>
      </c>
      <c r="G578" s="19">
        <f>Calculations!H556</f>
        <v>6.3823739099433993E-2</v>
      </c>
      <c r="H578" s="19">
        <f>Calculations!K556</f>
        <v>0</v>
      </c>
      <c r="I578" s="19">
        <f>Calculations!G556</f>
        <v>0</v>
      </c>
      <c r="J578" s="19">
        <f>Calculations!J556</f>
        <v>0</v>
      </c>
      <c r="K578" s="19">
        <f>Calculations!F556</f>
        <v>0</v>
      </c>
      <c r="L578" s="19">
        <f>Calculations!I556</f>
        <v>0</v>
      </c>
      <c r="M578" s="19">
        <f>Calculations!E556</f>
        <v>0</v>
      </c>
      <c r="N578" s="19">
        <f>Calculations!S556</f>
        <v>0</v>
      </c>
      <c r="O578" s="19">
        <f>Calculations!P556</f>
        <v>0</v>
      </c>
      <c r="P578" s="19">
        <f>Calculations!T556</f>
        <v>0.54627200002622844</v>
      </c>
      <c r="Q578" s="19">
        <f>Calculations!Q556</f>
        <v>3.4865121607000001E-4</v>
      </c>
      <c r="R578" s="19">
        <f>Calculations!U556</f>
        <v>8.8206523869265543E-2</v>
      </c>
      <c r="S578" s="19">
        <f>Calculations!R556</f>
        <v>5.6296701663000005E-5</v>
      </c>
      <c r="T578" s="50" t="s">
        <v>62</v>
      </c>
      <c r="U578" s="49" t="s">
        <v>69</v>
      </c>
      <c r="V578" s="49" t="s">
        <v>60</v>
      </c>
    </row>
    <row r="579" spans="2:22" x14ac:dyDescent="0.2">
      <c r="B579" s="18">
        <f>Calculations!A557</f>
        <v>5724</v>
      </c>
      <c r="C579" s="18" t="str">
        <f>Calculations!B557</f>
        <v>PP</v>
      </c>
      <c r="D579" s="18" t="str">
        <f>Calculations!C557</f>
        <v>Housing</v>
      </c>
      <c r="E579" s="19">
        <f>Calculations!D557</f>
        <v>4.8542651597784002E-2</v>
      </c>
      <c r="F579" s="19">
        <f>Calculations!L557</f>
        <v>100</v>
      </c>
      <c r="G579" s="19">
        <f>Calculations!H557</f>
        <v>4.8542651597784002E-2</v>
      </c>
      <c r="H579" s="19">
        <f>Calculations!K557</f>
        <v>0</v>
      </c>
      <c r="I579" s="19">
        <f>Calculations!G557</f>
        <v>0</v>
      </c>
      <c r="J579" s="19">
        <f>Calculations!J557</f>
        <v>0</v>
      </c>
      <c r="K579" s="19">
        <f>Calculations!F557</f>
        <v>0</v>
      </c>
      <c r="L579" s="19">
        <f>Calculations!I557</f>
        <v>0</v>
      </c>
      <c r="M579" s="19">
        <f>Calculations!E557</f>
        <v>0</v>
      </c>
      <c r="N579" s="19">
        <f>Calculations!S557</f>
        <v>0</v>
      </c>
      <c r="O579" s="19">
        <f>Calculations!P557</f>
        <v>0</v>
      </c>
      <c r="P579" s="19">
        <f>Calculations!T557</f>
        <v>0</v>
      </c>
      <c r="Q579" s="19">
        <f>Calculations!Q557</f>
        <v>0</v>
      </c>
      <c r="R579" s="19">
        <f>Calculations!U557</f>
        <v>0</v>
      </c>
      <c r="S579" s="19">
        <f>Calculations!R557</f>
        <v>0</v>
      </c>
      <c r="T579" s="50" t="s">
        <v>62</v>
      </c>
      <c r="U579" s="51" t="s">
        <v>70</v>
      </c>
      <c r="V579" s="49" t="s">
        <v>64</v>
      </c>
    </row>
    <row r="580" spans="2:22" x14ac:dyDescent="0.2">
      <c r="B580" s="18">
        <f>Calculations!A558</f>
        <v>5783</v>
      </c>
      <c r="C580" s="18" t="str">
        <f>Calculations!B558</f>
        <v>PP</v>
      </c>
      <c r="D580" s="18" t="str">
        <f>Calculations!C558</f>
        <v>Housing</v>
      </c>
      <c r="E580" s="19">
        <f>Calculations!D558</f>
        <v>0.102093819608195</v>
      </c>
      <c r="F580" s="19">
        <f>Calculations!L558</f>
        <v>100</v>
      </c>
      <c r="G580" s="19">
        <f>Calculations!H558</f>
        <v>0.102093819608195</v>
      </c>
      <c r="H580" s="19">
        <f>Calculations!K558</f>
        <v>0</v>
      </c>
      <c r="I580" s="19">
        <f>Calculations!G558</f>
        <v>0</v>
      </c>
      <c r="J580" s="19">
        <f>Calculations!J558</f>
        <v>0</v>
      </c>
      <c r="K580" s="19">
        <f>Calculations!F558</f>
        <v>0</v>
      </c>
      <c r="L580" s="19">
        <f>Calculations!I558</f>
        <v>0</v>
      </c>
      <c r="M580" s="19">
        <f>Calculations!E558</f>
        <v>0</v>
      </c>
      <c r="N580" s="19">
        <f>Calculations!S558</f>
        <v>0</v>
      </c>
      <c r="O580" s="19">
        <f>Calculations!P558</f>
        <v>0</v>
      </c>
      <c r="P580" s="19">
        <f>Calculations!T558</f>
        <v>0</v>
      </c>
      <c r="Q580" s="19">
        <f>Calculations!Q558</f>
        <v>0</v>
      </c>
      <c r="R580" s="19">
        <f>Calculations!U558</f>
        <v>0</v>
      </c>
      <c r="S580" s="19">
        <f>Calculations!R558</f>
        <v>0</v>
      </c>
      <c r="T580" s="50" t="s">
        <v>62</v>
      </c>
      <c r="U580" s="51" t="s">
        <v>70</v>
      </c>
      <c r="V580" s="49" t="s">
        <v>64</v>
      </c>
    </row>
    <row r="581" spans="2:22" x14ac:dyDescent="0.2">
      <c r="B581" s="18">
        <f>Calculations!A559</f>
        <v>5792</v>
      </c>
      <c r="C581" s="18" t="str">
        <f>Calculations!B559</f>
        <v>PP</v>
      </c>
      <c r="D581" s="18" t="str">
        <f>Calculations!C559</f>
        <v>Housing</v>
      </c>
      <c r="E581" s="19">
        <f>Calculations!D559</f>
        <v>7.2815820467617004E-2</v>
      </c>
      <c r="F581" s="19">
        <f>Calculations!L559</f>
        <v>100</v>
      </c>
      <c r="G581" s="19">
        <f>Calculations!H559</f>
        <v>7.2815820467617004E-2</v>
      </c>
      <c r="H581" s="19">
        <f>Calculations!K559</f>
        <v>0</v>
      </c>
      <c r="I581" s="19">
        <f>Calculations!G559</f>
        <v>0</v>
      </c>
      <c r="J581" s="19">
        <f>Calculations!J559</f>
        <v>0</v>
      </c>
      <c r="K581" s="19">
        <f>Calculations!F559</f>
        <v>0</v>
      </c>
      <c r="L581" s="19">
        <f>Calculations!I559</f>
        <v>0</v>
      </c>
      <c r="M581" s="19">
        <f>Calculations!E559</f>
        <v>0</v>
      </c>
      <c r="N581" s="19">
        <f>Calculations!S559</f>
        <v>0</v>
      </c>
      <c r="O581" s="19">
        <f>Calculations!P559</f>
        <v>0</v>
      </c>
      <c r="P581" s="19">
        <f>Calculations!T559</f>
        <v>0</v>
      </c>
      <c r="Q581" s="19">
        <f>Calculations!Q559</f>
        <v>0</v>
      </c>
      <c r="R581" s="19">
        <f>Calculations!U559</f>
        <v>0</v>
      </c>
      <c r="S581" s="19">
        <f>Calculations!R559</f>
        <v>0</v>
      </c>
      <c r="T581" s="50" t="s">
        <v>62</v>
      </c>
      <c r="U581" s="51" t="s">
        <v>70</v>
      </c>
      <c r="V581" s="49" t="s">
        <v>64</v>
      </c>
    </row>
    <row r="582" spans="2:22" x14ac:dyDescent="0.2">
      <c r="B582" s="18">
        <f>Calculations!A560</f>
        <v>5793</v>
      </c>
      <c r="C582" s="18" t="str">
        <f>Calculations!B560</f>
        <v>PP</v>
      </c>
      <c r="D582" s="18" t="str">
        <f>Calculations!C560</f>
        <v>Housing</v>
      </c>
      <c r="E582" s="19">
        <f>Calculations!D560</f>
        <v>1.9194768667317001E-2</v>
      </c>
      <c r="F582" s="19">
        <f>Calculations!L560</f>
        <v>100</v>
      </c>
      <c r="G582" s="19">
        <f>Calculations!H560</f>
        <v>1.9194768667317001E-2</v>
      </c>
      <c r="H582" s="19">
        <f>Calculations!K560</f>
        <v>0</v>
      </c>
      <c r="I582" s="19">
        <f>Calculations!G560</f>
        <v>0</v>
      </c>
      <c r="J582" s="19">
        <f>Calculations!J560</f>
        <v>0</v>
      </c>
      <c r="K582" s="19">
        <f>Calculations!F560</f>
        <v>0</v>
      </c>
      <c r="L582" s="19">
        <f>Calculations!I560</f>
        <v>0</v>
      </c>
      <c r="M582" s="19">
        <f>Calculations!E560</f>
        <v>0</v>
      </c>
      <c r="N582" s="19">
        <f>Calculations!S560</f>
        <v>0</v>
      </c>
      <c r="O582" s="19">
        <f>Calculations!P560</f>
        <v>0</v>
      </c>
      <c r="P582" s="19">
        <f>Calculations!T560</f>
        <v>0</v>
      </c>
      <c r="Q582" s="19">
        <f>Calculations!Q560</f>
        <v>0</v>
      </c>
      <c r="R582" s="19">
        <f>Calculations!U560</f>
        <v>7.1636601997777607</v>
      </c>
      <c r="S582" s="19">
        <f>Calculations!R560</f>
        <v>1.3750480034600001E-3</v>
      </c>
      <c r="T582" s="50" t="s">
        <v>62</v>
      </c>
      <c r="U582" s="49" t="s">
        <v>69</v>
      </c>
      <c r="V582" s="49" t="s">
        <v>60</v>
      </c>
    </row>
    <row r="583" spans="2:22" x14ac:dyDescent="0.2">
      <c r="B583" s="18">
        <f>Calculations!A561</f>
        <v>5824</v>
      </c>
      <c r="C583" s="18" t="str">
        <f>Calculations!B561</f>
        <v>Call-out 2015</v>
      </c>
      <c r="D583" s="18" t="str">
        <f>Calculations!C561</f>
        <v>Employment</v>
      </c>
      <c r="E583" s="19">
        <f>Calculations!D561</f>
        <v>1.3450686540824499</v>
      </c>
      <c r="F583" s="19">
        <f>Calculations!L561</f>
        <v>100</v>
      </c>
      <c r="G583" s="19">
        <f>Calculations!H561</f>
        <v>1.3450686540824499</v>
      </c>
      <c r="H583" s="19">
        <f>Calculations!K561</f>
        <v>0</v>
      </c>
      <c r="I583" s="19">
        <f>Calculations!G561</f>
        <v>0</v>
      </c>
      <c r="J583" s="19">
        <f>Calculations!J561</f>
        <v>0</v>
      </c>
      <c r="K583" s="19">
        <f>Calculations!F561</f>
        <v>0</v>
      </c>
      <c r="L583" s="19">
        <f>Calculations!I561</f>
        <v>0</v>
      </c>
      <c r="M583" s="19">
        <f>Calculations!E561</f>
        <v>0</v>
      </c>
      <c r="N583" s="19">
        <f>Calculations!S561</f>
        <v>2.864468960387969E-2</v>
      </c>
      <c r="O583" s="19">
        <f>Calculations!P561</f>
        <v>3.85290740921E-4</v>
      </c>
      <c r="P583" s="19">
        <f>Calculations!T561</f>
        <v>3.4672277284621987E-2</v>
      </c>
      <c r="Q583" s="19">
        <f>Calculations!Q561</f>
        <v>4.6636593341200003E-4</v>
      </c>
      <c r="R583" s="19">
        <f>Calculations!U561</f>
        <v>1.358805094207977</v>
      </c>
      <c r="S583" s="19">
        <f>Calculations!R561</f>
        <v>1.8276861392267002E-2</v>
      </c>
      <c r="T583" s="50" t="s">
        <v>63</v>
      </c>
      <c r="U583" s="49" t="s">
        <v>69</v>
      </c>
      <c r="V583" s="49" t="s">
        <v>60</v>
      </c>
    </row>
    <row r="584" spans="2:22" x14ac:dyDescent="0.2">
      <c r="B584" s="18">
        <f>Calculations!A562</f>
        <v>5825</v>
      </c>
      <c r="C584" s="18" t="str">
        <f>Calculations!B562</f>
        <v>Call-out 2015</v>
      </c>
      <c r="D584" s="18" t="str">
        <f>Calculations!C562</f>
        <v>Housing</v>
      </c>
      <c r="E584" s="19">
        <f>Calculations!D562</f>
        <v>10.6592094360345</v>
      </c>
      <c r="F584" s="19">
        <f>Calculations!L562</f>
        <v>99.597500211823771</v>
      </c>
      <c r="G584" s="19">
        <f>Calculations!H562</f>
        <v>10.616306140633199</v>
      </c>
      <c r="H584" s="19">
        <f>Calculations!K562</f>
        <v>0.40249978817623389</v>
      </c>
      <c r="I584" s="19">
        <f>Calculations!G562</f>
        <v>4.2903295401300001E-2</v>
      </c>
      <c r="J584" s="19">
        <f>Calculations!J562</f>
        <v>0</v>
      </c>
      <c r="K584" s="19">
        <f>Calculations!F562</f>
        <v>0</v>
      </c>
      <c r="L584" s="19">
        <f>Calculations!I562</f>
        <v>0</v>
      </c>
      <c r="M584" s="19">
        <f>Calculations!E562</f>
        <v>0</v>
      </c>
      <c r="N584" s="19">
        <f>Calculations!S562</f>
        <v>1.7025113009554778</v>
      </c>
      <c r="O584" s="19">
        <f>Calculations!P562</f>
        <v>0.181474245241</v>
      </c>
      <c r="P584" s="19">
        <f>Calculations!T562</f>
        <v>2.3276846026425795</v>
      </c>
      <c r="Q584" s="19">
        <f>Calculations!Q562</f>
        <v>0.248112776806</v>
      </c>
      <c r="R584" s="19">
        <f>Calculations!U562</f>
        <v>9.5330569979027757</v>
      </c>
      <c r="S584" s="19">
        <f>Calculations!R562</f>
        <v>1.016148511063</v>
      </c>
      <c r="T584" s="50" t="s">
        <v>62</v>
      </c>
      <c r="U584" s="49" t="s">
        <v>69</v>
      </c>
      <c r="V584" s="49" t="s">
        <v>60</v>
      </c>
    </row>
    <row r="585" spans="2:22" x14ac:dyDescent="0.2">
      <c r="B585" s="18">
        <f>Calculations!A563</f>
        <v>3360</v>
      </c>
      <c r="C585" s="18" t="str">
        <f>Calculations!B563</f>
        <v>Site to the East of Riverside Way</v>
      </c>
      <c r="D585" s="18" t="str">
        <f>Calculations!C563</f>
        <v>Employment</v>
      </c>
      <c r="E585" s="19">
        <f>Calculations!D563</f>
        <v>1.703087</v>
      </c>
      <c r="F585" s="19">
        <f>Calculations!L563</f>
        <v>100</v>
      </c>
      <c r="G585" s="19">
        <f>Calculations!H563</f>
        <v>1.703087</v>
      </c>
      <c r="H585" s="19">
        <f>Calculations!K563</f>
        <v>0</v>
      </c>
      <c r="I585" s="19">
        <f>Calculations!G563</f>
        <v>0</v>
      </c>
      <c r="J585" s="19">
        <f>Calculations!J563</f>
        <v>0</v>
      </c>
      <c r="K585" s="19">
        <f>Calculations!F563</f>
        <v>0</v>
      </c>
      <c r="L585" s="19">
        <f>Calculations!I563</f>
        <v>0</v>
      </c>
      <c r="M585" s="19">
        <f>Calculations!E563</f>
        <v>0</v>
      </c>
      <c r="N585" s="19">
        <f>Calculations!S563</f>
        <v>0.29593320835048359</v>
      </c>
      <c r="O585" s="19">
        <f>Calculations!P563</f>
        <v>5.0400000001000001E-3</v>
      </c>
      <c r="P585" s="19">
        <f>Calculations!T563</f>
        <v>1.8414209021559089</v>
      </c>
      <c r="Q585" s="19">
        <f>Calculations!Q563</f>
        <v>3.1360999999900004E-2</v>
      </c>
      <c r="R585" s="19">
        <f>Calculations!U563</f>
        <v>26.761521871754056</v>
      </c>
      <c r="S585" s="19">
        <f>Calculations!R563</f>
        <v>0.45577200000000001</v>
      </c>
      <c r="T585" s="50" t="s">
        <v>63</v>
      </c>
      <c r="U585" s="49" t="s">
        <v>69</v>
      </c>
      <c r="V585" s="49" t="s">
        <v>60</v>
      </c>
    </row>
    <row r="586" spans="2:22" x14ac:dyDescent="0.2">
      <c r="B586" s="18">
        <f>Calculations!A564</f>
        <v>5911</v>
      </c>
      <c r="C586" s="18" t="str">
        <f>Calculations!B564</f>
        <v>Woodside Avenue</v>
      </c>
      <c r="D586" s="18" t="str">
        <f>Calculations!C564</f>
        <v>Employment</v>
      </c>
      <c r="E586" s="19">
        <f>Calculations!D564</f>
        <v>0.95646299999999995</v>
      </c>
      <c r="F586" s="19">
        <f>Calculations!L564</f>
        <v>100</v>
      </c>
      <c r="G586" s="19">
        <f>Calculations!H564</f>
        <v>0.95646299999999995</v>
      </c>
      <c r="H586" s="19">
        <f>Calculations!K564</f>
        <v>0</v>
      </c>
      <c r="I586" s="19">
        <f>Calculations!G564</f>
        <v>0</v>
      </c>
      <c r="J586" s="19">
        <f>Calculations!J564</f>
        <v>0</v>
      </c>
      <c r="K586" s="19">
        <f>Calculations!F564</f>
        <v>0</v>
      </c>
      <c r="L586" s="19">
        <f>Calculations!I564</f>
        <v>0</v>
      </c>
      <c r="M586" s="19">
        <f>Calculations!E564</f>
        <v>0</v>
      </c>
      <c r="N586" s="19">
        <f>Calculations!S564</f>
        <v>0</v>
      </c>
      <c r="O586" s="19">
        <f>Calculations!P564</f>
        <v>0</v>
      </c>
      <c r="P586" s="19">
        <f>Calculations!T564</f>
        <v>0</v>
      </c>
      <c r="Q586" s="19">
        <f>Calculations!Q564</f>
        <v>0</v>
      </c>
      <c r="R586" s="19">
        <f>Calculations!U564</f>
        <v>0</v>
      </c>
      <c r="S586" s="19">
        <f>Calculations!R564</f>
        <v>0</v>
      </c>
      <c r="T586" s="50" t="s">
        <v>63</v>
      </c>
      <c r="U586" s="51" t="s">
        <v>70</v>
      </c>
      <c r="V586" s="49" t="s">
        <v>64</v>
      </c>
    </row>
    <row r="587" spans="2:22" x14ac:dyDescent="0.2">
      <c r="B587" s="18">
        <f>Calculations!A565</f>
        <v>1148</v>
      </c>
      <c r="C587" s="18" t="str">
        <f>Calculations!B565</f>
        <v>Land east of Pottery Bank, Walker</v>
      </c>
      <c r="D587" s="18" t="str">
        <f>Calculations!C565</f>
        <v>Housing</v>
      </c>
      <c r="E587" s="19">
        <f>Calculations!D565</f>
        <v>1.2146920000000001</v>
      </c>
      <c r="F587" s="19">
        <f>Calculations!L565</f>
        <v>100</v>
      </c>
      <c r="G587" s="19">
        <f>Calculations!H565</f>
        <v>1.2146920000000001</v>
      </c>
      <c r="H587" s="19">
        <f>Calculations!K565</f>
        <v>0</v>
      </c>
      <c r="I587" s="19">
        <f>Calculations!G565</f>
        <v>0</v>
      </c>
      <c r="J587" s="19">
        <f>Calculations!J565</f>
        <v>0</v>
      </c>
      <c r="K587" s="19">
        <f>Calculations!F565</f>
        <v>0</v>
      </c>
      <c r="L587" s="19">
        <f>Calculations!I565</f>
        <v>0</v>
      </c>
      <c r="M587" s="19">
        <f>Calculations!E565</f>
        <v>0</v>
      </c>
      <c r="N587" s="19">
        <f>Calculations!S565</f>
        <v>0</v>
      </c>
      <c r="O587" s="19">
        <f>Calculations!P565</f>
        <v>0</v>
      </c>
      <c r="P587" s="19">
        <f>Calculations!T565</f>
        <v>0</v>
      </c>
      <c r="Q587" s="19">
        <f>Calculations!Q565</f>
        <v>0</v>
      </c>
      <c r="R587" s="19">
        <f>Calculations!U565</f>
        <v>0</v>
      </c>
      <c r="S587" s="19">
        <f>Calculations!R565</f>
        <v>0</v>
      </c>
      <c r="T587" s="50" t="s">
        <v>62</v>
      </c>
      <c r="U587" s="51" t="s">
        <v>69</v>
      </c>
      <c r="V587" s="49" t="s">
        <v>60</v>
      </c>
    </row>
    <row r="588" spans="2:22" x14ac:dyDescent="0.2">
      <c r="B588" s="18">
        <f>Calculations!A566</f>
        <v>5832</v>
      </c>
      <c r="C588" s="18" t="str">
        <f>Calculations!B566</f>
        <v>Land to the South of Hallow Drive, Newburn</v>
      </c>
      <c r="D588" s="18" t="str">
        <f>Calculations!C566</f>
        <v>Housing</v>
      </c>
      <c r="E588" s="19">
        <f>Calculations!D566</f>
        <v>0.32034200000000002</v>
      </c>
      <c r="F588" s="19">
        <f>Calculations!L566</f>
        <v>100</v>
      </c>
      <c r="G588" s="19">
        <f>Calculations!H566</f>
        <v>0.32034200000000002</v>
      </c>
      <c r="H588" s="19">
        <f>Calculations!K566</f>
        <v>0</v>
      </c>
      <c r="I588" s="19">
        <f>Calculations!G566</f>
        <v>0</v>
      </c>
      <c r="J588" s="19">
        <f>Calculations!J566</f>
        <v>0</v>
      </c>
      <c r="K588" s="19">
        <f>Calculations!F566</f>
        <v>0</v>
      </c>
      <c r="L588" s="19">
        <f>Calculations!I566</f>
        <v>0</v>
      </c>
      <c r="M588" s="19">
        <f>Calculations!E566</f>
        <v>0</v>
      </c>
      <c r="N588" s="19">
        <f>Calculations!S566</f>
        <v>0.58062945227288332</v>
      </c>
      <c r="O588" s="19">
        <f>Calculations!P566</f>
        <v>1.8600000000000001E-3</v>
      </c>
      <c r="P588" s="19">
        <f>Calculations!T566</f>
        <v>1.4799807705514731</v>
      </c>
      <c r="Q588" s="19">
        <f>Calculations!Q566</f>
        <v>4.7410000000000004E-3</v>
      </c>
      <c r="R588" s="19">
        <f>Calculations!U566</f>
        <v>31.656288005943651</v>
      </c>
      <c r="S588" s="19">
        <f>Calculations!R566</f>
        <v>0.10140838612400001</v>
      </c>
      <c r="T588" s="50" t="s">
        <v>62</v>
      </c>
      <c r="U588" s="49" t="s">
        <v>69</v>
      </c>
      <c r="V588" s="49" t="s">
        <v>60</v>
      </c>
    </row>
    <row r="589" spans="2:22" x14ac:dyDescent="0.2">
      <c r="B589" s="18">
        <f>Calculations!A567</f>
        <v>3090</v>
      </c>
      <c r="C589" s="18" t="str">
        <f>Calculations!B567</f>
        <v>Land to the East of Newburn Road, Newburn</v>
      </c>
      <c r="D589" s="18" t="str">
        <f>Calculations!C567</f>
        <v>Housing</v>
      </c>
      <c r="E589" s="19">
        <f>Calculations!D567</f>
        <v>0.55801000000000001</v>
      </c>
      <c r="F589" s="19">
        <f>Calculations!L567</f>
        <v>100</v>
      </c>
      <c r="G589" s="19">
        <f>Calculations!H567</f>
        <v>0.55801000000000001</v>
      </c>
      <c r="H589" s="19">
        <f>Calculations!K567</f>
        <v>0</v>
      </c>
      <c r="I589" s="19">
        <f>Calculations!G567</f>
        <v>0</v>
      </c>
      <c r="J589" s="19">
        <f>Calculations!J567</f>
        <v>0</v>
      </c>
      <c r="K589" s="19">
        <f>Calculations!F567</f>
        <v>0</v>
      </c>
      <c r="L589" s="19">
        <f>Calculations!I567</f>
        <v>0</v>
      </c>
      <c r="M589" s="19">
        <f>Calculations!E567</f>
        <v>0</v>
      </c>
      <c r="N589" s="19">
        <f>Calculations!S567</f>
        <v>0</v>
      </c>
      <c r="O589" s="19">
        <f>Calculations!P567</f>
        <v>0</v>
      </c>
      <c r="P589" s="19">
        <f>Calculations!T567</f>
        <v>0</v>
      </c>
      <c r="Q589" s="19">
        <f>Calculations!Q567</f>
        <v>0</v>
      </c>
      <c r="R589" s="19">
        <f>Calculations!U567</f>
        <v>0</v>
      </c>
      <c r="S589" s="19">
        <f>Calculations!R567</f>
        <v>0</v>
      </c>
      <c r="T589" s="50" t="s">
        <v>62</v>
      </c>
      <c r="U589" s="51" t="s">
        <v>70</v>
      </c>
      <c r="V589" s="49" t="s">
        <v>64</v>
      </c>
    </row>
    <row r="590" spans="2:22" x14ac:dyDescent="0.2">
      <c r="B590" s="18">
        <f>Calculations!A568</f>
        <v>5095</v>
      </c>
      <c r="C590" s="18" t="str">
        <f>Calculations!B568</f>
        <v>Land to the North of Rapperton Court, Woolsington</v>
      </c>
      <c r="D590" s="18" t="str">
        <f>Calculations!C568</f>
        <v>Housing</v>
      </c>
      <c r="E590" s="19">
        <f>Calculations!D568</f>
        <v>0.40471600000000002</v>
      </c>
      <c r="F590" s="19">
        <f>Calculations!L568</f>
        <v>100</v>
      </c>
      <c r="G590" s="19">
        <f>Calculations!H568</f>
        <v>0.40471600000000002</v>
      </c>
      <c r="H590" s="19">
        <f>Calculations!K568</f>
        <v>0</v>
      </c>
      <c r="I590" s="19">
        <f>Calculations!G568</f>
        <v>0</v>
      </c>
      <c r="J590" s="19">
        <f>Calculations!J568</f>
        <v>0</v>
      </c>
      <c r="K590" s="19">
        <f>Calculations!F568</f>
        <v>0</v>
      </c>
      <c r="L590" s="19">
        <f>Calculations!I568</f>
        <v>0</v>
      </c>
      <c r="M590" s="19">
        <f>Calculations!E568</f>
        <v>0</v>
      </c>
      <c r="N590" s="19">
        <f>Calculations!S568</f>
        <v>0</v>
      </c>
      <c r="O590" s="19">
        <f>Calculations!P568</f>
        <v>0</v>
      </c>
      <c r="P590" s="19">
        <f>Calculations!T568</f>
        <v>0</v>
      </c>
      <c r="Q590" s="19">
        <f>Calculations!Q568</f>
        <v>0</v>
      </c>
      <c r="R590" s="19">
        <f>Calculations!U568</f>
        <v>9.3504808444687143E-2</v>
      </c>
      <c r="S590" s="19">
        <f>Calculations!R568</f>
        <v>3.7842892054500003E-4</v>
      </c>
      <c r="T590" s="50" t="s">
        <v>62</v>
      </c>
      <c r="U590" s="49" t="s">
        <v>69</v>
      </c>
      <c r="V590" s="49" t="s">
        <v>60</v>
      </c>
    </row>
    <row r="591" spans="2:22" x14ac:dyDescent="0.2">
      <c r="B591" s="18">
        <f>Calculations!A569</f>
        <v>5858</v>
      </c>
      <c r="C591" s="18" t="str">
        <f>Calculations!B569</f>
        <v>site of the former Gas Holder site to East of Pottery Bank</v>
      </c>
      <c r="D591" s="18" t="str">
        <f>Calculations!C569</f>
        <v>Housing</v>
      </c>
      <c r="E591" s="19">
        <f>Calculations!D569</f>
        <v>1.565083</v>
      </c>
      <c r="F591" s="19">
        <f>Calculations!L569</f>
        <v>100</v>
      </c>
      <c r="G591" s="19">
        <f>Calculations!H569</f>
        <v>1.565083</v>
      </c>
      <c r="H591" s="19">
        <f>Calculations!K569</f>
        <v>0</v>
      </c>
      <c r="I591" s="19">
        <f>Calculations!G569</f>
        <v>0</v>
      </c>
      <c r="J591" s="19">
        <f>Calculations!J569</f>
        <v>0</v>
      </c>
      <c r="K591" s="19">
        <f>Calculations!F569</f>
        <v>0</v>
      </c>
      <c r="L591" s="19">
        <f>Calculations!I569</f>
        <v>0</v>
      </c>
      <c r="M591" s="19">
        <f>Calculations!E569</f>
        <v>0</v>
      </c>
      <c r="N591" s="19">
        <f>Calculations!S569</f>
        <v>0</v>
      </c>
      <c r="O591" s="19">
        <f>Calculations!P569</f>
        <v>0</v>
      </c>
      <c r="P591" s="19">
        <f>Calculations!T569</f>
        <v>0</v>
      </c>
      <c r="Q591" s="19">
        <f>Calculations!Q569</f>
        <v>0</v>
      </c>
      <c r="R591" s="19">
        <f>Calculations!U569</f>
        <v>0</v>
      </c>
      <c r="S591" s="19">
        <f>Calculations!R569</f>
        <v>0</v>
      </c>
      <c r="T591" s="50" t="s">
        <v>62</v>
      </c>
      <c r="U591" s="51" t="s">
        <v>69</v>
      </c>
      <c r="V591" s="49" t="s">
        <v>60</v>
      </c>
    </row>
    <row r="592" spans="2:22" x14ac:dyDescent="0.2">
      <c r="B592" s="18">
        <f>Calculations!A570</f>
        <v>5955</v>
      </c>
      <c r="C592" s="18" t="str">
        <f>Calculations!B570</f>
        <v>Land to the south west corner of (Cell C), Newcastle Great Park</v>
      </c>
      <c r="D592" s="18" t="str">
        <f>Calculations!C570</f>
        <v>Housing</v>
      </c>
      <c r="E592" s="19">
        <f>Calculations!D570</f>
        <v>4.2916749999999997</v>
      </c>
      <c r="F592" s="19">
        <f>Calculations!L570</f>
        <v>87.061368812876097</v>
      </c>
      <c r="G592" s="19">
        <f>Calculations!H570</f>
        <v>3.7363909999999998</v>
      </c>
      <c r="H592" s="19">
        <f>Calculations!K570</f>
        <v>9.2708557847460487</v>
      </c>
      <c r="I592" s="19">
        <f>Calculations!G570</f>
        <v>0.39787499999999998</v>
      </c>
      <c r="J592" s="19">
        <f>Calculations!J570</f>
        <v>3.6677754023778597</v>
      </c>
      <c r="K592" s="19">
        <f>Calculations!F570</f>
        <v>0.15740899999999999</v>
      </c>
      <c r="L592" s="19">
        <f>Calculations!I570</f>
        <v>0</v>
      </c>
      <c r="M592" s="19">
        <f>Calculations!E570</f>
        <v>0</v>
      </c>
      <c r="N592" s="19">
        <f>Calculations!S570</f>
        <v>3.0701532618383265</v>
      </c>
      <c r="O592" s="19">
        <f>Calculations!P570</f>
        <v>0.13176099999999999</v>
      </c>
      <c r="P592" s="19">
        <f>Calculations!T570</f>
        <v>1.3419469088409539</v>
      </c>
      <c r="Q592" s="19">
        <f>Calculations!Q570</f>
        <v>5.7592000000000004E-2</v>
      </c>
      <c r="R592" s="19">
        <f>Calculations!U570</f>
        <v>12.261925704998632</v>
      </c>
      <c r="S592" s="19">
        <f>Calculations!R570</f>
        <v>0.52624199999999999</v>
      </c>
      <c r="T592" s="19" t="s">
        <v>62</v>
      </c>
      <c r="U592" s="19" t="s">
        <v>68</v>
      </c>
      <c r="V592" s="19" t="s">
        <v>66</v>
      </c>
    </row>
  </sheetData>
  <autoFilter ref="B23:V592" xr:uid="{00000000-0009-0000-0000-000000000000}"/>
  <mergeCells count="19">
    <mergeCell ref="B9:B14"/>
    <mergeCell ref="F21:M21"/>
    <mergeCell ref="N21:S21"/>
    <mergeCell ref="F22:G22"/>
    <mergeCell ref="H22:I22"/>
    <mergeCell ref="J22:K22"/>
    <mergeCell ref="L22:M22"/>
    <mergeCell ref="N22:O22"/>
    <mergeCell ref="P22:Q22"/>
    <mergeCell ref="R22:S22"/>
    <mergeCell ref="F8:M8"/>
    <mergeCell ref="N8:S8"/>
    <mergeCell ref="F9:G9"/>
    <mergeCell ref="H9:I9"/>
    <mergeCell ref="J9:K9"/>
    <mergeCell ref="L9:M9"/>
    <mergeCell ref="N9:O9"/>
    <mergeCell ref="P9:Q9"/>
    <mergeCell ref="R9:S9"/>
  </mergeCells>
  <conditionalFormatting sqref="T30:V30 B24:S591 T52:V52 U173:V173 U268:V268 U334:V334 U444:V445 B592:V592 T327:V327 T403:V403 T489:V489 T499:V499 T505:V505">
    <cfRule type="expression" dxfId="57" priority="61">
      <formula>$L24&gt;0</formula>
    </cfRule>
    <cfRule type="expression" dxfId="56" priority="62">
      <formula>$J24&gt;0</formula>
    </cfRule>
    <cfRule type="expression" dxfId="55" priority="63">
      <formula>$H24&gt;0</formula>
    </cfRule>
    <cfRule type="expression" dxfId="54" priority="64">
      <formula>$N24&gt;0</formula>
    </cfRule>
    <cfRule type="expression" dxfId="53" priority="65">
      <formula>$P24&gt;0</formula>
    </cfRule>
    <cfRule type="expression" dxfId="52" priority="66">
      <formula>$R24&gt;0</formula>
    </cfRule>
  </conditionalFormatting>
  <conditionalFormatting sqref="T24:V29 T31:V51 T53:V147 T149:V172 T174:V267 T269:V326 T328:V333 T335:V402 T404:V443 T446:V488 T490:V498 T500:V504 T506:V591">
    <cfRule type="expression" dxfId="51" priority="49">
      <formula>$L24&gt;0</formula>
    </cfRule>
    <cfRule type="expression" dxfId="50" priority="50">
      <formula>$J24&gt;0</formula>
    </cfRule>
    <cfRule type="expression" dxfId="49" priority="51">
      <formula>$H24&gt;0</formula>
    </cfRule>
    <cfRule type="expression" dxfId="48" priority="52">
      <formula>OR($N24&gt;0,$P24&gt;0,$R24&gt;0)</formula>
    </cfRule>
  </conditionalFormatting>
  <conditionalFormatting sqref="V148">
    <cfRule type="expression" dxfId="47" priority="43">
      <formula>$L148&gt;0</formula>
    </cfRule>
    <cfRule type="expression" dxfId="46" priority="44">
      <formula>$J148&gt;0</formula>
    </cfRule>
    <cfRule type="expression" dxfId="45" priority="45">
      <formula>$H148&gt;0</formula>
    </cfRule>
    <cfRule type="expression" dxfId="44" priority="46">
      <formula>$N148&gt;0</formula>
    </cfRule>
    <cfRule type="expression" dxfId="43" priority="47">
      <formula>$P148&gt;0</formula>
    </cfRule>
    <cfRule type="expression" dxfId="42" priority="48">
      <formula>$R148&gt;0</formula>
    </cfRule>
  </conditionalFormatting>
  <conditionalFormatting sqref="U148">
    <cfRule type="expression" dxfId="41" priority="37">
      <formula>$L148&gt;0</formula>
    </cfRule>
    <cfRule type="expression" dxfId="40" priority="38">
      <formula>$J148&gt;0</formula>
    </cfRule>
    <cfRule type="expression" dxfId="39" priority="39">
      <formula>$H148&gt;0</formula>
    </cfRule>
    <cfRule type="expression" dxfId="38" priority="40">
      <formula>$N148&gt;0</formula>
    </cfRule>
    <cfRule type="expression" dxfId="37" priority="41">
      <formula>$P148&gt;0</formula>
    </cfRule>
    <cfRule type="expression" dxfId="36" priority="42">
      <formula>$R148&gt;0</formula>
    </cfRule>
  </conditionalFormatting>
  <conditionalFormatting sqref="T173">
    <cfRule type="expression" dxfId="35" priority="31">
      <formula>$L173&gt;0</formula>
    </cfRule>
    <cfRule type="expression" dxfId="34" priority="32">
      <formula>$J173&gt;0</formula>
    </cfRule>
    <cfRule type="expression" dxfId="33" priority="33">
      <formula>$H173&gt;0</formula>
    </cfRule>
    <cfRule type="expression" dxfId="32" priority="34">
      <formula>$N173&gt;0</formula>
    </cfRule>
    <cfRule type="expression" dxfId="31" priority="35">
      <formula>$P173&gt;0</formula>
    </cfRule>
    <cfRule type="expression" dxfId="30" priority="36">
      <formula>$R173&gt;0</formula>
    </cfRule>
  </conditionalFormatting>
  <conditionalFormatting sqref="T268">
    <cfRule type="expression" dxfId="29" priority="25">
      <formula>$L268&gt;0</formula>
    </cfRule>
    <cfRule type="expression" dxfId="28" priority="26">
      <formula>$J268&gt;0</formula>
    </cfRule>
    <cfRule type="expression" dxfId="27" priority="27">
      <formula>$H268&gt;0</formula>
    </cfRule>
    <cfRule type="expression" dxfId="26" priority="28">
      <formula>$N268&gt;0</formula>
    </cfRule>
    <cfRule type="expression" dxfId="25" priority="29">
      <formula>$P268&gt;0</formula>
    </cfRule>
    <cfRule type="expression" dxfId="24" priority="30">
      <formula>$R268&gt;0</formula>
    </cfRule>
  </conditionalFormatting>
  <conditionalFormatting sqref="T334">
    <cfRule type="expression" dxfId="23" priority="19">
      <formula>$L334&gt;0</formula>
    </cfRule>
    <cfRule type="expression" dxfId="22" priority="20">
      <formula>$J334&gt;0</formula>
    </cfRule>
    <cfRule type="expression" dxfId="21" priority="21">
      <formula>$H334&gt;0</formula>
    </cfRule>
    <cfRule type="expression" dxfId="20" priority="22">
      <formula>$N334&gt;0</formula>
    </cfRule>
    <cfRule type="expression" dxfId="19" priority="23">
      <formula>$P334&gt;0</formula>
    </cfRule>
    <cfRule type="expression" dxfId="18" priority="24">
      <formula>$R334&gt;0</formula>
    </cfRule>
  </conditionalFormatting>
  <conditionalFormatting sqref="T444">
    <cfRule type="expression" dxfId="17" priority="13">
      <formula>$L444&gt;0</formula>
    </cfRule>
    <cfRule type="expression" dxfId="16" priority="14">
      <formula>$J444&gt;0</formula>
    </cfRule>
    <cfRule type="expression" dxfId="15" priority="15">
      <formula>$H444&gt;0</formula>
    </cfRule>
    <cfRule type="expression" dxfId="14" priority="16">
      <formula>$N444&gt;0</formula>
    </cfRule>
    <cfRule type="expression" dxfId="13" priority="17">
      <formula>$P444&gt;0</formula>
    </cfRule>
    <cfRule type="expression" dxfId="12" priority="18">
      <formula>$R444&gt;0</formula>
    </cfRule>
  </conditionalFormatting>
  <conditionalFormatting sqref="T445">
    <cfRule type="expression" dxfId="11" priority="7">
      <formula>$L445&gt;0</formula>
    </cfRule>
    <cfRule type="expression" dxfId="10" priority="8">
      <formula>$J445&gt;0</formula>
    </cfRule>
    <cfRule type="expression" dxfId="9" priority="9">
      <formula>$H445&gt;0</formula>
    </cfRule>
    <cfRule type="expression" dxfId="8" priority="10">
      <formula>$N445&gt;0</formula>
    </cfRule>
    <cfRule type="expression" dxfId="7" priority="11">
      <formula>$P445&gt;0</formula>
    </cfRule>
    <cfRule type="expression" dxfId="6" priority="12">
      <formula>$R445&gt;0</formula>
    </cfRule>
  </conditionalFormatting>
  <conditionalFormatting sqref="T148">
    <cfRule type="expression" dxfId="5" priority="1">
      <formula>$L148&gt;0</formula>
    </cfRule>
    <cfRule type="expression" dxfId="4" priority="2">
      <formula>$J148&gt;0</formula>
    </cfRule>
    <cfRule type="expression" dxfId="3" priority="3">
      <formula>$H148&gt;0</formula>
    </cfRule>
    <cfRule type="expression" dxfId="2" priority="4">
      <formula>$N148&gt;0</formula>
    </cfRule>
    <cfRule type="expression" dxfId="1" priority="5">
      <formula>$P148&gt;0</formula>
    </cfRule>
    <cfRule type="expression" dxfId="0" priority="6">
      <formula>$R148&gt;0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79"/>
  <sheetViews>
    <sheetView zoomScale="85" zoomScaleNormal="85" workbookViewId="0">
      <pane ySplit="1" topLeftCell="A2" activePane="bottomLeft" state="frozen"/>
      <selection pane="bottomLeft" activeCell="F6" sqref="F6"/>
    </sheetView>
  </sheetViews>
  <sheetFormatPr defaultRowHeight="12.75" x14ac:dyDescent="0.2"/>
  <cols>
    <col min="1" max="1" width="8.140625" style="32" bestFit="1" customWidth="1"/>
    <col min="2" max="2" width="48.140625" style="23" customWidth="1"/>
    <col min="3" max="3" width="24.28515625" style="23" bestFit="1" customWidth="1"/>
    <col min="4" max="4" width="15" style="23" bestFit="1" customWidth="1"/>
    <col min="5" max="5" width="17.28515625" style="23" bestFit="1" customWidth="1"/>
    <col min="6" max="7" width="14.42578125" style="23" bestFit="1" customWidth="1"/>
    <col min="8" max="8" width="20.140625" style="23" bestFit="1" customWidth="1"/>
    <col min="9" max="9" width="13.28515625" style="24" customWidth="1"/>
    <col min="10" max="11" width="14.42578125" style="24" bestFit="1" customWidth="1"/>
    <col min="12" max="12" width="14.42578125" style="24" customWidth="1"/>
    <col min="13" max="13" width="17.28515625" style="23" bestFit="1" customWidth="1"/>
    <col min="14" max="14" width="18.42578125" style="23" bestFit="1" customWidth="1"/>
    <col min="15" max="15" width="19.42578125" style="23" bestFit="1" customWidth="1"/>
    <col min="16" max="18" width="20.28515625" style="23" bestFit="1" customWidth="1"/>
    <col min="19" max="19" width="16.140625" style="24" bestFit="1" customWidth="1"/>
    <col min="20" max="20" width="17.140625" style="24" bestFit="1" customWidth="1"/>
    <col min="21" max="21" width="18.28515625" style="24" bestFit="1" customWidth="1"/>
    <col min="22" max="16384" width="9.140625" style="23"/>
  </cols>
  <sheetData>
    <row r="1" spans="1:21" x14ac:dyDescent="0.2">
      <c r="A1" s="32" t="s">
        <v>0</v>
      </c>
      <c r="B1" s="23" t="s">
        <v>1</v>
      </c>
      <c r="C1" s="23" t="s">
        <v>2</v>
      </c>
      <c r="D1" s="23" t="s">
        <v>3</v>
      </c>
      <c r="E1" s="23" t="s">
        <v>57</v>
      </c>
      <c r="F1" s="23" t="s">
        <v>56</v>
      </c>
      <c r="G1" s="23" t="s">
        <v>58</v>
      </c>
      <c r="H1" s="23" t="s">
        <v>42</v>
      </c>
      <c r="I1" s="24" t="s">
        <v>4</v>
      </c>
      <c r="J1" s="24" t="s">
        <v>5</v>
      </c>
      <c r="K1" s="24" t="s">
        <v>6</v>
      </c>
      <c r="L1" s="24" t="s">
        <v>42</v>
      </c>
      <c r="M1" s="23" t="s">
        <v>7</v>
      </c>
      <c r="N1" s="23" t="s">
        <v>8</v>
      </c>
      <c r="O1" s="23" t="s">
        <v>9</v>
      </c>
      <c r="P1" s="23" t="s">
        <v>10</v>
      </c>
      <c r="Q1" s="23" t="s">
        <v>11</v>
      </c>
      <c r="R1" s="23" t="s">
        <v>12</v>
      </c>
      <c r="S1" s="24" t="s">
        <v>13</v>
      </c>
      <c r="T1" s="24" t="s">
        <v>14</v>
      </c>
      <c r="U1" s="24" t="s">
        <v>15</v>
      </c>
    </row>
    <row r="2" spans="1:21" ht="15" x14ac:dyDescent="0.25">
      <c r="A2" s="25">
        <v>1000</v>
      </c>
      <c r="B2" s="25" t="s">
        <v>45</v>
      </c>
      <c r="C2" s="23" t="s">
        <v>46</v>
      </c>
      <c r="D2" s="28">
        <v>5.2403878542009403</v>
      </c>
      <c r="E2" s="26">
        <v>0</v>
      </c>
      <c r="F2" s="26">
        <v>0</v>
      </c>
      <c r="G2" s="26">
        <v>0</v>
      </c>
      <c r="H2" s="31">
        <f t="shared" ref="H2:H65" si="0">D2-(E2+F2+G2)</f>
        <v>5.2403878542009403</v>
      </c>
      <c r="I2" s="30">
        <f>E2/D2*100</f>
        <v>0</v>
      </c>
      <c r="J2" s="30">
        <f>F2/D2*100</f>
        <v>0</v>
      </c>
      <c r="K2" s="30">
        <f>G2/D2*100</f>
        <v>0</v>
      </c>
      <c r="L2" s="30">
        <f>100-K2-J2-I2</f>
        <v>100</v>
      </c>
      <c r="M2" s="26">
        <v>9.4400000001900006E-2</v>
      </c>
      <c r="N2" s="26">
        <v>0.25819828266400002</v>
      </c>
      <c r="O2" s="26">
        <v>1.4579171769499999</v>
      </c>
      <c r="P2" s="23">
        <f>M2</f>
        <v>9.4400000001900006E-2</v>
      </c>
      <c r="Q2" s="23">
        <f>N2-M2</f>
        <v>0.1637982826621</v>
      </c>
      <c r="R2" s="23">
        <f>O2-N2</f>
        <v>1.1997188942859998</v>
      </c>
      <c r="S2" s="24">
        <f>P2/D2*100</f>
        <v>1.8013933820990855</v>
      </c>
      <c r="T2" s="24">
        <f>Q2/D2*100</f>
        <v>3.1256900675928332</v>
      </c>
      <c r="U2" s="24">
        <f>R2/D2*100</f>
        <v>22.893704200238709</v>
      </c>
    </row>
    <row r="3" spans="1:21" ht="15" x14ac:dyDescent="0.25">
      <c r="A3" s="25">
        <v>1008</v>
      </c>
      <c r="B3" s="25" t="s">
        <v>45</v>
      </c>
      <c r="C3" s="23" t="s">
        <v>46</v>
      </c>
      <c r="D3" s="28">
        <v>0.87758882744546696</v>
      </c>
      <c r="E3" s="26">
        <v>0</v>
      </c>
      <c r="F3" s="26">
        <v>0</v>
      </c>
      <c r="G3" s="26">
        <v>0</v>
      </c>
      <c r="H3" s="31">
        <f t="shared" si="0"/>
        <v>0.87758882744546696</v>
      </c>
      <c r="I3" s="30">
        <f>E3/D3*100</f>
        <v>0</v>
      </c>
      <c r="J3" s="30">
        <f>F3/D3*100</f>
        <v>0</v>
      </c>
      <c r="K3" s="30">
        <f>G3/D3*100</f>
        <v>0</v>
      </c>
      <c r="L3" s="30">
        <f>100-K3-J3-I3</f>
        <v>100</v>
      </c>
      <c r="M3" s="26">
        <v>0</v>
      </c>
      <c r="N3" s="26">
        <v>3.83999999997E-2</v>
      </c>
      <c r="O3" s="26">
        <v>0.16125554345400001</v>
      </c>
      <c r="P3" s="23">
        <f t="shared" ref="P3:P66" si="1">M3</f>
        <v>0</v>
      </c>
      <c r="Q3" s="23">
        <f t="shared" ref="Q3:Q66" si="2">N3-M3</f>
        <v>3.83999999997E-2</v>
      </c>
      <c r="R3" s="23">
        <f t="shared" ref="R3:R66" si="3">O3-N3</f>
        <v>0.1228555434543</v>
      </c>
      <c r="S3" s="24">
        <f t="shared" ref="S3:S66" si="4">P3/D3*100</f>
        <v>0</v>
      </c>
      <c r="T3" s="24">
        <f t="shared" ref="T3:T66" si="5">Q3/D3*100</f>
        <v>4.3756254408430424</v>
      </c>
      <c r="U3" s="24">
        <f t="shared" ref="U3:U66" si="6">R3/D3*100</f>
        <v>13.99921462217273</v>
      </c>
    </row>
    <row r="4" spans="1:21" ht="15" x14ac:dyDescent="0.25">
      <c r="A4" s="32">
        <v>1009</v>
      </c>
      <c r="B4" s="23" t="s">
        <v>45</v>
      </c>
      <c r="C4" s="23" t="s">
        <v>46</v>
      </c>
      <c r="D4" s="23">
        <v>2.9891722424506</v>
      </c>
      <c r="E4" s="26">
        <v>0</v>
      </c>
      <c r="F4" s="26">
        <v>0</v>
      </c>
      <c r="G4" s="26">
        <v>0</v>
      </c>
      <c r="H4" s="31">
        <f t="shared" si="0"/>
        <v>2.9891722424506</v>
      </c>
      <c r="I4" s="30">
        <f t="shared" ref="I4:I67" si="7">E4/D4*100</f>
        <v>0</v>
      </c>
      <c r="J4" s="30">
        <f t="shared" ref="J4:J67" si="8">F4/D4*100</f>
        <v>0</v>
      </c>
      <c r="K4" s="30">
        <f t="shared" ref="K4:K67" si="9">G4/D4*100</f>
        <v>0</v>
      </c>
      <c r="L4" s="30">
        <f t="shared" ref="L4:L67" si="10">100-K4-J4-I4</f>
        <v>100</v>
      </c>
      <c r="M4" s="26">
        <v>0</v>
      </c>
      <c r="N4" s="26">
        <v>2.1937954287499999E-2</v>
      </c>
      <c r="O4" s="26">
        <v>0.29590270951100001</v>
      </c>
      <c r="P4" s="23">
        <f t="shared" si="1"/>
        <v>0</v>
      </c>
      <c r="Q4" s="23">
        <f t="shared" si="2"/>
        <v>2.1937954287499999E-2</v>
      </c>
      <c r="R4" s="23">
        <f t="shared" si="3"/>
        <v>0.2739647552235</v>
      </c>
      <c r="S4" s="24">
        <f t="shared" si="4"/>
        <v>0</v>
      </c>
      <c r="T4" s="24">
        <f t="shared" si="5"/>
        <v>0.73391402395449457</v>
      </c>
      <c r="U4" s="24">
        <f t="shared" si="6"/>
        <v>9.1652381663659721</v>
      </c>
    </row>
    <row r="5" spans="1:21" ht="15" x14ac:dyDescent="0.25">
      <c r="A5" s="32">
        <v>1020</v>
      </c>
      <c r="B5" s="23" t="s">
        <v>45</v>
      </c>
      <c r="C5" s="23" t="s">
        <v>46</v>
      </c>
      <c r="D5" s="23">
        <v>6.2352437034154198</v>
      </c>
      <c r="E5" s="26">
        <v>0</v>
      </c>
      <c r="F5" s="26">
        <v>0</v>
      </c>
      <c r="G5" s="26">
        <v>0</v>
      </c>
      <c r="H5" s="31">
        <f t="shared" si="0"/>
        <v>6.2352437034154198</v>
      </c>
      <c r="I5" s="30">
        <f t="shared" si="7"/>
        <v>0</v>
      </c>
      <c r="J5" s="30">
        <f t="shared" si="8"/>
        <v>0</v>
      </c>
      <c r="K5" s="30">
        <f t="shared" si="9"/>
        <v>0</v>
      </c>
      <c r="L5" s="30">
        <f t="shared" si="10"/>
        <v>100</v>
      </c>
      <c r="M5" s="26">
        <v>0</v>
      </c>
      <c r="N5" s="26">
        <v>1.0799999999599999E-2</v>
      </c>
      <c r="O5" s="26">
        <v>0.160078738635</v>
      </c>
      <c r="P5" s="23">
        <f t="shared" si="1"/>
        <v>0</v>
      </c>
      <c r="Q5" s="23">
        <f t="shared" si="2"/>
        <v>1.0799999999599999E-2</v>
      </c>
      <c r="R5" s="23">
        <f t="shared" si="3"/>
        <v>0.1492787386354</v>
      </c>
      <c r="S5" s="24">
        <f t="shared" si="4"/>
        <v>0</v>
      </c>
      <c r="T5" s="24">
        <f t="shared" si="5"/>
        <v>0.17320894760992558</v>
      </c>
      <c r="U5" s="24">
        <f t="shared" si="6"/>
        <v>2.3941123352344835</v>
      </c>
    </row>
    <row r="6" spans="1:21" ht="15" x14ac:dyDescent="0.25">
      <c r="A6" s="25">
        <v>1029</v>
      </c>
      <c r="B6" s="25" t="s">
        <v>45</v>
      </c>
      <c r="C6" s="23" t="s">
        <v>46</v>
      </c>
      <c r="D6" s="28">
        <v>0.410862219903741</v>
      </c>
      <c r="E6" s="26">
        <v>0</v>
      </c>
      <c r="F6" s="26">
        <v>0</v>
      </c>
      <c r="G6" s="26">
        <v>0</v>
      </c>
      <c r="H6" s="31">
        <f t="shared" si="0"/>
        <v>0.410862219903741</v>
      </c>
      <c r="I6" s="30">
        <f t="shared" si="7"/>
        <v>0</v>
      </c>
      <c r="J6" s="30">
        <f t="shared" si="8"/>
        <v>0</v>
      </c>
      <c r="K6" s="30">
        <f t="shared" si="9"/>
        <v>0</v>
      </c>
      <c r="L6" s="30">
        <f t="shared" si="10"/>
        <v>100</v>
      </c>
      <c r="M6" s="26">
        <v>0</v>
      </c>
      <c r="N6" s="26">
        <v>0</v>
      </c>
      <c r="O6" s="26">
        <v>0</v>
      </c>
      <c r="P6" s="23">
        <f t="shared" si="1"/>
        <v>0</v>
      </c>
      <c r="Q6" s="23">
        <f t="shared" si="2"/>
        <v>0</v>
      </c>
      <c r="R6" s="23">
        <f t="shared" si="3"/>
        <v>0</v>
      </c>
      <c r="S6" s="24">
        <f t="shared" si="4"/>
        <v>0</v>
      </c>
      <c r="T6" s="24">
        <f t="shared" si="5"/>
        <v>0</v>
      </c>
      <c r="U6" s="24">
        <f t="shared" si="6"/>
        <v>0</v>
      </c>
    </row>
    <row r="7" spans="1:21" ht="15" x14ac:dyDescent="0.25">
      <c r="A7" s="25">
        <v>1035</v>
      </c>
      <c r="B7" s="25" t="s">
        <v>47</v>
      </c>
      <c r="C7" s="23" t="s">
        <v>16</v>
      </c>
      <c r="D7" s="28">
        <v>1.54424114696044</v>
      </c>
      <c r="E7" s="26">
        <v>0</v>
      </c>
      <c r="F7" s="26">
        <v>0</v>
      </c>
      <c r="G7" s="26">
        <v>0.548656066183</v>
      </c>
      <c r="H7" s="31">
        <f t="shared" si="0"/>
        <v>0.99558508077744001</v>
      </c>
      <c r="I7" s="30">
        <f t="shared" si="7"/>
        <v>0</v>
      </c>
      <c r="J7" s="30">
        <f t="shared" si="8"/>
        <v>0</v>
      </c>
      <c r="K7" s="30">
        <f t="shared" si="9"/>
        <v>35.529170250574559</v>
      </c>
      <c r="L7" s="30">
        <f t="shared" si="10"/>
        <v>64.470829749425434</v>
      </c>
      <c r="M7" s="26">
        <v>2.3044738167499999E-2</v>
      </c>
      <c r="N7" s="26">
        <v>0.22994785970500001</v>
      </c>
      <c r="O7" s="26">
        <v>1.0694378150699999</v>
      </c>
      <c r="P7" s="23">
        <f t="shared" si="1"/>
        <v>2.3044738167499999E-2</v>
      </c>
      <c r="Q7" s="23">
        <f t="shared" si="2"/>
        <v>0.20690312153750001</v>
      </c>
      <c r="R7" s="23">
        <f t="shared" si="3"/>
        <v>0.83948995536499993</v>
      </c>
      <c r="S7" s="24">
        <f t="shared" si="4"/>
        <v>1.4923017828439169</v>
      </c>
      <c r="T7" s="24">
        <f t="shared" si="5"/>
        <v>13.398368638521999</v>
      </c>
      <c r="U7" s="24">
        <f t="shared" si="6"/>
        <v>54.362620567220631</v>
      </c>
    </row>
    <row r="8" spans="1:21" ht="15" x14ac:dyDescent="0.25">
      <c r="A8" s="25">
        <v>1038</v>
      </c>
      <c r="B8" s="25" t="s">
        <v>45</v>
      </c>
      <c r="C8" s="23" t="s">
        <v>16</v>
      </c>
      <c r="D8" s="28">
        <v>1.6635841636184301</v>
      </c>
      <c r="E8" s="26">
        <v>0</v>
      </c>
      <c r="F8" s="26">
        <v>3.6776802649999998E-6</v>
      </c>
      <c r="G8" s="26">
        <v>2.19083498702E-3</v>
      </c>
      <c r="H8" s="31">
        <f t="shared" si="0"/>
        <v>1.661389650951145</v>
      </c>
      <c r="I8" s="30">
        <f t="shared" si="7"/>
        <v>0</v>
      </c>
      <c r="J8" s="30">
        <f t="shared" si="8"/>
        <v>2.2106968468615064E-4</v>
      </c>
      <c r="K8" s="30">
        <f t="shared" si="9"/>
        <v>0.13169366689898976</v>
      </c>
      <c r="L8" s="30">
        <f t="shared" si="10"/>
        <v>99.868085263416319</v>
      </c>
      <c r="M8" s="26">
        <v>1.27999999992E-2</v>
      </c>
      <c r="N8" s="26">
        <v>1.3600000000100001E-2</v>
      </c>
      <c r="O8" s="26">
        <v>8.0930295088099999E-2</v>
      </c>
      <c r="P8" s="23">
        <f t="shared" si="1"/>
        <v>1.27999999992E-2</v>
      </c>
      <c r="Q8" s="23">
        <f t="shared" si="2"/>
        <v>8.0000000090000092E-4</v>
      </c>
      <c r="R8" s="23">
        <f t="shared" si="3"/>
        <v>6.7330295087999995E-2</v>
      </c>
      <c r="S8" s="24">
        <f t="shared" si="4"/>
        <v>0.76942304928888983</v>
      </c>
      <c r="T8" s="24">
        <f t="shared" si="5"/>
        <v>4.8088940637661289E-2</v>
      </c>
      <c r="U8" s="24">
        <f t="shared" si="6"/>
        <v>4.0473031999505906</v>
      </c>
    </row>
    <row r="9" spans="1:21" ht="15" x14ac:dyDescent="0.25">
      <c r="A9" s="32">
        <v>1040</v>
      </c>
      <c r="B9" s="23" t="s">
        <v>45</v>
      </c>
      <c r="C9" s="23" t="s">
        <v>46</v>
      </c>
      <c r="D9" s="23">
        <v>0.44204596734971202</v>
      </c>
      <c r="E9" s="26">
        <v>0</v>
      </c>
      <c r="F9" s="26">
        <v>0</v>
      </c>
      <c r="G9" s="26">
        <v>0</v>
      </c>
      <c r="H9" s="31">
        <f t="shared" si="0"/>
        <v>0.44204596734971202</v>
      </c>
      <c r="I9" s="30">
        <f t="shared" si="7"/>
        <v>0</v>
      </c>
      <c r="J9" s="30">
        <f t="shared" si="8"/>
        <v>0</v>
      </c>
      <c r="K9" s="30">
        <f t="shared" si="9"/>
        <v>0</v>
      </c>
      <c r="L9" s="30">
        <f t="shared" si="10"/>
        <v>100</v>
      </c>
      <c r="M9" s="26">
        <v>0</v>
      </c>
      <c r="N9" s="26">
        <v>0</v>
      </c>
      <c r="O9" s="26">
        <v>1.58321603119E-2</v>
      </c>
      <c r="P9" s="23">
        <f t="shared" si="1"/>
        <v>0</v>
      </c>
      <c r="Q9" s="23">
        <f t="shared" si="2"/>
        <v>0</v>
      </c>
      <c r="R9" s="23">
        <f t="shared" si="3"/>
        <v>1.58321603119E-2</v>
      </c>
      <c r="S9" s="24">
        <f t="shared" si="4"/>
        <v>0</v>
      </c>
      <c r="T9" s="24">
        <f t="shared" si="5"/>
        <v>0</v>
      </c>
      <c r="U9" s="24">
        <f t="shared" si="6"/>
        <v>3.5815642447372085</v>
      </c>
    </row>
    <row r="10" spans="1:21" ht="15" x14ac:dyDescent="0.25">
      <c r="A10" s="32">
        <v>1056</v>
      </c>
      <c r="B10" s="23" t="s">
        <v>50</v>
      </c>
      <c r="C10" s="23" t="s">
        <v>48</v>
      </c>
      <c r="D10" s="23">
        <v>2.5813417778544001</v>
      </c>
      <c r="E10" s="26">
        <v>0</v>
      </c>
      <c r="F10" s="26">
        <v>0</v>
      </c>
      <c r="G10" s="26">
        <v>0</v>
      </c>
      <c r="H10" s="31">
        <f t="shared" si="0"/>
        <v>2.5813417778544001</v>
      </c>
      <c r="I10" s="30">
        <f t="shared" si="7"/>
        <v>0</v>
      </c>
      <c r="J10" s="30">
        <f t="shared" si="8"/>
        <v>0</v>
      </c>
      <c r="K10" s="30">
        <f t="shared" si="9"/>
        <v>0</v>
      </c>
      <c r="L10" s="30">
        <f t="shared" si="10"/>
        <v>100</v>
      </c>
      <c r="M10" s="26">
        <v>3.3855569581900002E-2</v>
      </c>
      <c r="N10" s="26">
        <v>5.0798126523499999E-2</v>
      </c>
      <c r="O10" s="26">
        <v>0.12501629331</v>
      </c>
      <c r="P10" s="23">
        <f t="shared" si="1"/>
        <v>3.3855569581900002E-2</v>
      </c>
      <c r="Q10" s="23">
        <f t="shared" si="2"/>
        <v>1.6942556941599997E-2</v>
      </c>
      <c r="R10" s="23">
        <f t="shared" si="3"/>
        <v>7.4218166786500006E-2</v>
      </c>
      <c r="S10" s="24">
        <f t="shared" si="4"/>
        <v>1.3115492831034798</v>
      </c>
      <c r="T10" s="24">
        <f t="shared" si="5"/>
        <v>0.65634690791246464</v>
      </c>
      <c r="U10" s="24">
        <f t="shared" si="6"/>
        <v>2.8751778405798638</v>
      </c>
    </row>
    <row r="11" spans="1:21" ht="15" x14ac:dyDescent="0.25">
      <c r="A11" s="25">
        <v>1062</v>
      </c>
      <c r="B11" s="25" t="s">
        <v>47</v>
      </c>
      <c r="C11" s="23" t="s">
        <v>46</v>
      </c>
      <c r="D11" s="28">
        <v>0.155790986962933</v>
      </c>
      <c r="E11" s="26">
        <v>0</v>
      </c>
      <c r="F11" s="26">
        <v>0</v>
      </c>
      <c r="G11" s="26">
        <v>0</v>
      </c>
      <c r="H11" s="31">
        <f t="shared" si="0"/>
        <v>0.155790986962933</v>
      </c>
      <c r="I11" s="30">
        <f t="shared" si="7"/>
        <v>0</v>
      </c>
      <c r="J11" s="30">
        <f t="shared" si="8"/>
        <v>0</v>
      </c>
      <c r="K11" s="30">
        <f t="shared" si="9"/>
        <v>0</v>
      </c>
      <c r="L11" s="30">
        <f t="shared" si="10"/>
        <v>100</v>
      </c>
      <c r="M11" s="26">
        <v>0</v>
      </c>
      <c r="N11" s="26">
        <v>0</v>
      </c>
      <c r="O11" s="26">
        <v>0</v>
      </c>
      <c r="P11" s="23">
        <f t="shared" si="1"/>
        <v>0</v>
      </c>
      <c r="Q11" s="23">
        <f t="shared" si="2"/>
        <v>0</v>
      </c>
      <c r="R11" s="23">
        <f t="shared" si="3"/>
        <v>0</v>
      </c>
      <c r="S11" s="24">
        <f t="shared" si="4"/>
        <v>0</v>
      </c>
      <c r="T11" s="24">
        <f t="shared" si="5"/>
        <v>0</v>
      </c>
      <c r="U11" s="24">
        <f t="shared" si="6"/>
        <v>0</v>
      </c>
    </row>
    <row r="12" spans="1:21" ht="15" x14ac:dyDescent="0.25">
      <c r="A12" s="32">
        <v>1067</v>
      </c>
      <c r="B12" s="23" t="s">
        <v>45</v>
      </c>
      <c r="C12" s="23" t="s">
        <v>46</v>
      </c>
      <c r="D12" s="23">
        <v>1.30188511899728</v>
      </c>
      <c r="E12" s="26">
        <v>0</v>
      </c>
      <c r="F12" s="26">
        <v>0</v>
      </c>
      <c r="G12" s="26">
        <v>0</v>
      </c>
      <c r="H12" s="31">
        <f t="shared" si="0"/>
        <v>1.30188511899728</v>
      </c>
      <c r="I12" s="30">
        <f t="shared" si="7"/>
        <v>0</v>
      </c>
      <c r="J12" s="30">
        <f t="shared" si="8"/>
        <v>0</v>
      </c>
      <c r="K12" s="30">
        <f t="shared" si="9"/>
        <v>0</v>
      </c>
      <c r="L12" s="30">
        <f t="shared" si="10"/>
        <v>100</v>
      </c>
      <c r="M12" s="26">
        <v>0</v>
      </c>
      <c r="N12" s="26">
        <v>0</v>
      </c>
      <c r="O12" s="26">
        <v>4.1012774627299999E-2</v>
      </c>
      <c r="P12" s="23">
        <f t="shared" si="1"/>
        <v>0</v>
      </c>
      <c r="Q12" s="23">
        <f t="shared" si="2"/>
        <v>0</v>
      </c>
      <c r="R12" s="23">
        <f t="shared" si="3"/>
        <v>4.1012774627299999E-2</v>
      </c>
      <c r="S12" s="24">
        <f t="shared" si="4"/>
        <v>0</v>
      </c>
      <c r="T12" s="24">
        <f t="shared" si="5"/>
        <v>0</v>
      </c>
      <c r="U12" s="24">
        <f t="shared" si="6"/>
        <v>3.1502606511769864</v>
      </c>
    </row>
    <row r="13" spans="1:21" ht="15" x14ac:dyDescent="0.25">
      <c r="A13" s="25">
        <v>1072</v>
      </c>
      <c r="B13" s="25" t="s">
        <v>45</v>
      </c>
      <c r="C13" s="23" t="s">
        <v>46</v>
      </c>
      <c r="D13" s="28">
        <v>0.92788813433951201</v>
      </c>
      <c r="E13" s="26">
        <v>0</v>
      </c>
      <c r="F13" s="26">
        <v>0</v>
      </c>
      <c r="G13" s="26">
        <v>0</v>
      </c>
      <c r="H13" s="31">
        <f t="shared" si="0"/>
        <v>0.92788813433951201</v>
      </c>
      <c r="I13" s="30">
        <f t="shared" si="7"/>
        <v>0</v>
      </c>
      <c r="J13" s="30">
        <f t="shared" si="8"/>
        <v>0</v>
      </c>
      <c r="K13" s="30">
        <f t="shared" si="9"/>
        <v>0</v>
      </c>
      <c r="L13" s="30">
        <f t="shared" si="10"/>
        <v>100</v>
      </c>
      <c r="M13" s="26">
        <v>0</v>
      </c>
      <c r="N13" s="26">
        <v>0</v>
      </c>
      <c r="O13" s="26">
        <v>0.10040000000300001</v>
      </c>
      <c r="P13" s="23">
        <f t="shared" si="1"/>
        <v>0</v>
      </c>
      <c r="Q13" s="23">
        <f t="shared" si="2"/>
        <v>0</v>
      </c>
      <c r="R13" s="23">
        <f t="shared" si="3"/>
        <v>0.10040000000300001</v>
      </c>
      <c r="S13" s="24">
        <f t="shared" si="4"/>
        <v>0</v>
      </c>
      <c r="T13" s="24">
        <f t="shared" si="5"/>
        <v>0</v>
      </c>
      <c r="U13" s="24">
        <f t="shared" si="6"/>
        <v>10.820269845832934</v>
      </c>
    </row>
    <row r="14" spans="1:21" ht="15" x14ac:dyDescent="0.25">
      <c r="A14" s="25">
        <v>1075</v>
      </c>
      <c r="B14" s="25" t="s">
        <v>47</v>
      </c>
      <c r="C14" s="23" t="s">
        <v>46</v>
      </c>
      <c r="D14" s="28">
        <v>0.21596242148939099</v>
      </c>
      <c r="E14" s="26">
        <v>0</v>
      </c>
      <c r="F14" s="26">
        <v>0</v>
      </c>
      <c r="G14" s="26">
        <v>0</v>
      </c>
      <c r="H14" s="31">
        <f t="shared" si="0"/>
        <v>0.21596242148939099</v>
      </c>
      <c r="I14" s="30">
        <f t="shared" si="7"/>
        <v>0</v>
      </c>
      <c r="J14" s="30">
        <f t="shared" si="8"/>
        <v>0</v>
      </c>
      <c r="K14" s="30">
        <f t="shared" si="9"/>
        <v>0</v>
      </c>
      <c r="L14" s="30">
        <f t="shared" si="10"/>
        <v>100</v>
      </c>
      <c r="M14" s="26">
        <v>0</v>
      </c>
      <c r="N14" s="26">
        <v>0</v>
      </c>
      <c r="O14" s="26">
        <v>1.9576085985000001E-5</v>
      </c>
      <c r="P14" s="23">
        <f t="shared" si="1"/>
        <v>0</v>
      </c>
      <c r="Q14" s="23">
        <f t="shared" si="2"/>
        <v>0</v>
      </c>
      <c r="R14" s="23">
        <f t="shared" si="3"/>
        <v>1.9576085985000001E-5</v>
      </c>
      <c r="S14" s="24">
        <f t="shared" si="4"/>
        <v>0</v>
      </c>
      <c r="T14" s="24">
        <f t="shared" si="5"/>
        <v>0</v>
      </c>
      <c r="U14" s="24">
        <f t="shared" si="6"/>
        <v>9.0645797773487476E-3</v>
      </c>
    </row>
    <row r="15" spans="1:21" ht="15" x14ac:dyDescent="0.25">
      <c r="A15" s="25">
        <v>1076</v>
      </c>
      <c r="B15" s="25" t="s">
        <v>47</v>
      </c>
      <c r="C15" s="23" t="s">
        <v>46</v>
      </c>
      <c r="D15" s="28">
        <v>0.57875883116212901</v>
      </c>
      <c r="E15" s="26">
        <v>0</v>
      </c>
      <c r="F15" s="26">
        <v>0</v>
      </c>
      <c r="G15" s="26">
        <v>0</v>
      </c>
      <c r="H15" s="31">
        <f t="shared" si="0"/>
        <v>0.57875883116212901</v>
      </c>
      <c r="I15" s="30">
        <f t="shared" si="7"/>
        <v>0</v>
      </c>
      <c r="J15" s="30">
        <f t="shared" si="8"/>
        <v>0</v>
      </c>
      <c r="K15" s="30">
        <f t="shared" si="9"/>
        <v>0</v>
      </c>
      <c r="L15" s="30">
        <f t="shared" si="10"/>
        <v>100</v>
      </c>
      <c r="M15" s="26">
        <v>3.9785897745099998E-3</v>
      </c>
      <c r="N15" s="26">
        <v>7.5865012017299997E-3</v>
      </c>
      <c r="O15" s="26">
        <v>6.9134366906900002E-2</v>
      </c>
      <c r="P15" s="23">
        <f t="shared" si="1"/>
        <v>3.9785897745099998E-3</v>
      </c>
      <c r="Q15" s="23">
        <f t="shared" si="2"/>
        <v>3.6079114272199999E-3</v>
      </c>
      <c r="R15" s="23">
        <f t="shared" si="3"/>
        <v>6.1547865705169999E-2</v>
      </c>
      <c r="S15" s="24">
        <f t="shared" si="4"/>
        <v>0.68743482782303644</v>
      </c>
      <c r="T15" s="24">
        <f t="shared" si="5"/>
        <v>0.62338771055560926</v>
      </c>
      <c r="U15" s="24">
        <f t="shared" si="6"/>
        <v>10.63445815273071</v>
      </c>
    </row>
    <row r="16" spans="1:21" ht="15" x14ac:dyDescent="0.25">
      <c r="A16" s="32">
        <v>1077</v>
      </c>
      <c r="B16" s="23" t="s">
        <v>50</v>
      </c>
      <c r="C16" s="23" t="s">
        <v>16</v>
      </c>
      <c r="D16" s="23">
        <v>0.50241134327730397</v>
      </c>
      <c r="E16" s="26">
        <v>0</v>
      </c>
      <c r="F16" s="26">
        <v>0</v>
      </c>
      <c r="G16" s="26">
        <v>0.35046987446</v>
      </c>
      <c r="H16" s="31">
        <f t="shared" si="0"/>
        <v>0.15194146881730397</v>
      </c>
      <c r="I16" s="30">
        <f t="shared" si="7"/>
        <v>0</v>
      </c>
      <c r="J16" s="30">
        <f t="shared" si="8"/>
        <v>0</v>
      </c>
      <c r="K16" s="30">
        <f t="shared" si="9"/>
        <v>69.757556064286447</v>
      </c>
      <c r="L16" s="30">
        <f t="shared" si="10"/>
        <v>30.242443935713553</v>
      </c>
      <c r="M16" s="26">
        <v>1.5600000001500001E-2</v>
      </c>
      <c r="N16" s="26">
        <v>2.5600000001E-2</v>
      </c>
      <c r="O16" s="26">
        <v>5.6799999998500002E-2</v>
      </c>
      <c r="P16" s="23">
        <f t="shared" si="1"/>
        <v>1.5600000001500001E-2</v>
      </c>
      <c r="Q16" s="23">
        <f t="shared" si="2"/>
        <v>9.9999999994999991E-3</v>
      </c>
      <c r="R16" s="23">
        <f t="shared" si="3"/>
        <v>3.1199999997500002E-2</v>
      </c>
      <c r="S16" s="24">
        <f t="shared" si="4"/>
        <v>3.1050254358786726</v>
      </c>
      <c r="T16" s="24">
        <f t="shared" si="5"/>
        <v>1.9904009201441413</v>
      </c>
      <c r="U16" s="24">
        <f t="shared" si="6"/>
        <v>6.2100508706626245</v>
      </c>
    </row>
    <row r="17" spans="1:21" ht="15" x14ac:dyDescent="0.25">
      <c r="A17" s="25">
        <v>1078</v>
      </c>
      <c r="B17" s="25" t="s">
        <v>45</v>
      </c>
      <c r="C17" s="23" t="s">
        <v>46</v>
      </c>
      <c r="D17" s="28">
        <v>0.82805613083415996</v>
      </c>
      <c r="E17" s="26">
        <v>0</v>
      </c>
      <c r="F17" s="26">
        <v>0</v>
      </c>
      <c r="G17" s="26">
        <v>5.1801964235300001E-2</v>
      </c>
      <c r="H17" s="31">
        <f t="shared" si="0"/>
        <v>0.77625416659885993</v>
      </c>
      <c r="I17" s="30">
        <f t="shared" si="7"/>
        <v>0</v>
      </c>
      <c r="J17" s="30">
        <f t="shared" si="8"/>
        <v>0</v>
      </c>
      <c r="K17" s="30">
        <f t="shared" si="9"/>
        <v>6.2558517842403019</v>
      </c>
      <c r="L17" s="30">
        <f t="shared" si="10"/>
        <v>93.744148215759694</v>
      </c>
      <c r="M17" s="26">
        <v>0</v>
      </c>
      <c r="N17" s="26">
        <v>0</v>
      </c>
      <c r="O17" s="26">
        <v>2.3021924978899998E-2</v>
      </c>
      <c r="P17" s="23">
        <f t="shared" si="1"/>
        <v>0</v>
      </c>
      <c r="Q17" s="23">
        <f t="shared" si="2"/>
        <v>0</v>
      </c>
      <c r="R17" s="23">
        <f t="shared" si="3"/>
        <v>2.3021924978899998E-2</v>
      </c>
      <c r="S17" s="24">
        <f t="shared" si="4"/>
        <v>0</v>
      </c>
      <c r="T17" s="24">
        <f t="shared" si="5"/>
        <v>0</v>
      </c>
      <c r="U17" s="24">
        <f t="shared" si="6"/>
        <v>2.7802372474083819</v>
      </c>
    </row>
    <row r="18" spans="1:21" ht="15" x14ac:dyDescent="0.25">
      <c r="A18" s="25">
        <v>1079</v>
      </c>
      <c r="B18" s="25" t="s">
        <v>45</v>
      </c>
      <c r="C18" s="23" t="s">
        <v>16</v>
      </c>
      <c r="D18" s="28">
        <v>0.340636731042958</v>
      </c>
      <c r="E18" s="26">
        <v>0</v>
      </c>
      <c r="F18" s="26">
        <v>0</v>
      </c>
      <c r="G18" s="26">
        <v>0</v>
      </c>
      <c r="H18" s="31">
        <f t="shared" si="0"/>
        <v>0.340636731042958</v>
      </c>
      <c r="I18" s="30">
        <f t="shared" si="7"/>
        <v>0</v>
      </c>
      <c r="J18" s="30">
        <f t="shared" si="8"/>
        <v>0</v>
      </c>
      <c r="K18" s="30">
        <f t="shared" si="9"/>
        <v>0</v>
      </c>
      <c r="L18" s="30">
        <f t="shared" si="10"/>
        <v>100</v>
      </c>
      <c r="M18" s="26">
        <v>0</v>
      </c>
      <c r="N18" s="26">
        <v>0</v>
      </c>
      <c r="O18" s="26">
        <v>0</v>
      </c>
      <c r="P18" s="23">
        <f t="shared" si="1"/>
        <v>0</v>
      </c>
      <c r="Q18" s="23">
        <f t="shared" si="2"/>
        <v>0</v>
      </c>
      <c r="R18" s="23">
        <f t="shared" si="3"/>
        <v>0</v>
      </c>
      <c r="S18" s="24">
        <f t="shared" si="4"/>
        <v>0</v>
      </c>
      <c r="T18" s="24">
        <f t="shared" si="5"/>
        <v>0</v>
      </c>
      <c r="U18" s="24">
        <f t="shared" si="6"/>
        <v>0</v>
      </c>
    </row>
    <row r="19" spans="1:21" ht="15" x14ac:dyDescent="0.25">
      <c r="A19" s="32">
        <v>1090</v>
      </c>
      <c r="B19" s="23" t="s">
        <v>50</v>
      </c>
      <c r="C19" s="23" t="s">
        <v>48</v>
      </c>
      <c r="D19" s="23">
        <v>0.249463430969768</v>
      </c>
      <c r="E19" s="26">
        <v>0</v>
      </c>
      <c r="F19" s="26">
        <v>0</v>
      </c>
      <c r="G19" s="26">
        <v>0</v>
      </c>
      <c r="H19" s="31">
        <f t="shared" si="0"/>
        <v>0.249463430969768</v>
      </c>
      <c r="I19" s="30">
        <f t="shared" si="7"/>
        <v>0</v>
      </c>
      <c r="J19" s="30">
        <f t="shared" si="8"/>
        <v>0</v>
      </c>
      <c r="K19" s="30">
        <f t="shared" si="9"/>
        <v>0</v>
      </c>
      <c r="L19" s="30">
        <f t="shared" si="10"/>
        <v>100</v>
      </c>
      <c r="M19" s="26">
        <v>0</v>
      </c>
      <c r="N19" s="26">
        <v>0</v>
      </c>
      <c r="O19" s="26">
        <v>1.70375696585E-2</v>
      </c>
      <c r="P19" s="23">
        <f t="shared" si="1"/>
        <v>0</v>
      </c>
      <c r="Q19" s="23">
        <f t="shared" si="2"/>
        <v>0</v>
      </c>
      <c r="R19" s="23">
        <f t="shared" si="3"/>
        <v>1.70375696585E-2</v>
      </c>
      <c r="S19" s="24">
        <f t="shared" si="4"/>
        <v>0</v>
      </c>
      <c r="T19" s="24">
        <f t="shared" si="5"/>
        <v>0</v>
      </c>
      <c r="U19" s="24">
        <f t="shared" si="6"/>
        <v>6.8296862559245204</v>
      </c>
    </row>
    <row r="20" spans="1:21" ht="15" x14ac:dyDescent="0.25">
      <c r="A20" s="32">
        <v>1091</v>
      </c>
      <c r="B20" s="23" t="s">
        <v>45</v>
      </c>
      <c r="C20" s="23" t="s">
        <v>16</v>
      </c>
      <c r="D20" s="23">
        <v>0.23651007434046001</v>
      </c>
      <c r="E20" s="26">
        <v>0</v>
      </c>
      <c r="F20" s="26">
        <v>0</v>
      </c>
      <c r="G20" s="26">
        <v>0</v>
      </c>
      <c r="H20" s="31">
        <f t="shared" si="0"/>
        <v>0.23651007434046001</v>
      </c>
      <c r="I20" s="30">
        <f t="shared" si="7"/>
        <v>0</v>
      </c>
      <c r="J20" s="30">
        <f t="shared" si="8"/>
        <v>0</v>
      </c>
      <c r="K20" s="30">
        <f t="shared" si="9"/>
        <v>0</v>
      </c>
      <c r="L20" s="30">
        <f t="shared" si="10"/>
        <v>100</v>
      </c>
      <c r="M20" s="26">
        <v>0</v>
      </c>
      <c r="N20" s="26">
        <v>4.9144276661599999E-4</v>
      </c>
      <c r="O20" s="26">
        <v>3.0601424079699999E-2</v>
      </c>
      <c r="P20" s="23">
        <f t="shared" si="1"/>
        <v>0</v>
      </c>
      <c r="Q20" s="23">
        <f t="shared" si="2"/>
        <v>4.9144276661599999E-4</v>
      </c>
      <c r="R20" s="23">
        <f t="shared" si="3"/>
        <v>3.0109981313083997E-2</v>
      </c>
      <c r="S20" s="24">
        <f t="shared" si="4"/>
        <v>0</v>
      </c>
      <c r="T20" s="24">
        <f t="shared" si="5"/>
        <v>0.20778935865055809</v>
      </c>
      <c r="U20" s="24">
        <f t="shared" si="6"/>
        <v>12.730950847252368</v>
      </c>
    </row>
    <row r="21" spans="1:21" ht="15" x14ac:dyDescent="0.25">
      <c r="A21" s="25">
        <v>1100</v>
      </c>
      <c r="B21" s="25" t="s">
        <v>45</v>
      </c>
      <c r="C21" s="23" t="s">
        <v>46</v>
      </c>
      <c r="D21" s="28">
        <v>2.8626317554159302</v>
      </c>
      <c r="E21" s="26">
        <v>0</v>
      </c>
      <c r="F21" s="26">
        <v>0</v>
      </c>
      <c r="G21" s="26">
        <v>0</v>
      </c>
      <c r="H21" s="31">
        <f t="shared" si="0"/>
        <v>2.8626317554159302</v>
      </c>
      <c r="I21" s="30">
        <f t="shared" si="7"/>
        <v>0</v>
      </c>
      <c r="J21" s="30">
        <f t="shared" si="8"/>
        <v>0</v>
      </c>
      <c r="K21" s="30">
        <f t="shared" si="9"/>
        <v>0</v>
      </c>
      <c r="L21" s="30">
        <f t="shared" si="10"/>
        <v>100</v>
      </c>
      <c r="M21" s="26">
        <v>7.5186552915899998E-2</v>
      </c>
      <c r="N21" s="26">
        <v>0.108748280285</v>
      </c>
      <c r="O21" s="26">
        <v>0.56894884666199996</v>
      </c>
      <c r="P21" s="23">
        <f t="shared" si="1"/>
        <v>7.5186552915899998E-2</v>
      </c>
      <c r="Q21" s="23">
        <f t="shared" si="2"/>
        <v>3.35617273691E-2</v>
      </c>
      <c r="R21" s="23">
        <f t="shared" si="3"/>
        <v>0.46020056637699996</v>
      </c>
      <c r="S21" s="24">
        <f t="shared" si="4"/>
        <v>2.6264835766476593</v>
      </c>
      <c r="T21" s="24">
        <f t="shared" si="5"/>
        <v>1.1724081277867191</v>
      </c>
      <c r="U21" s="24">
        <f t="shared" si="6"/>
        <v>16.076135727423818</v>
      </c>
    </row>
    <row r="22" spans="1:21" ht="15" x14ac:dyDescent="0.25">
      <c r="A22" s="25">
        <v>1102</v>
      </c>
      <c r="B22" s="25" t="s">
        <v>45</v>
      </c>
      <c r="C22" s="23" t="s">
        <v>46</v>
      </c>
      <c r="D22" s="28">
        <v>0.91275031823956598</v>
      </c>
      <c r="E22" s="26">
        <v>0</v>
      </c>
      <c r="F22" s="26">
        <v>0</v>
      </c>
      <c r="G22" s="26">
        <v>0</v>
      </c>
      <c r="H22" s="31">
        <f t="shared" si="0"/>
        <v>0.91275031823956598</v>
      </c>
      <c r="I22" s="30">
        <f t="shared" si="7"/>
        <v>0</v>
      </c>
      <c r="J22" s="30">
        <f t="shared" si="8"/>
        <v>0</v>
      </c>
      <c r="K22" s="30">
        <f t="shared" si="9"/>
        <v>0</v>
      </c>
      <c r="L22" s="30">
        <f t="shared" si="10"/>
        <v>100</v>
      </c>
      <c r="M22" s="26">
        <v>0</v>
      </c>
      <c r="N22" s="26">
        <v>0</v>
      </c>
      <c r="O22" s="26">
        <v>1.06427405879E-3</v>
      </c>
      <c r="P22" s="23">
        <f t="shared" si="1"/>
        <v>0</v>
      </c>
      <c r="Q22" s="23">
        <f t="shared" si="2"/>
        <v>0</v>
      </c>
      <c r="R22" s="23">
        <f t="shared" si="3"/>
        <v>1.06427405879E-3</v>
      </c>
      <c r="S22" s="24">
        <f t="shared" si="4"/>
        <v>0</v>
      </c>
      <c r="T22" s="24">
        <f t="shared" si="5"/>
        <v>0</v>
      </c>
      <c r="U22" s="24">
        <f t="shared" si="6"/>
        <v>0.11660078747961215</v>
      </c>
    </row>
    <row r="23" spans="1:21" ht="15" x14ac:dyDescent="0.25">
      <c r="A23" s="25">
        <v>1103</v>
      </c>
      <c r="B23" s="25" t="s">
        <v>45</v>
      </c>
      <c r="C23" s="23" t="s">
        <v>46</v>
      </c>
      <c r="D23" s="28">
        <v>0.347941775757172</v>
      </c>
      <c r="E23" s="26">
        <v>0</v>
      </c>
      <c r="F23" s="26">
        <v>0</v>
      </c>
      <c r="G23" s="26">
        <v>0</v>
      </c>
      <c r="H23" s="31">
        <f t="shared" si="0"/>
        <v>0.347941775757172</v>
      </c>
      <c r="I23" s="30">
        <f t="shared" si="7"/>
        <v>0</v>
      </c>
      <c r="J23" s="30">
        <f t="shared" si="8"/>
        <v>0</v>
      </c>
      <c r="K23" s="30">
        <f t="shared" si="9"/>
        <v>0</v>
      </c>
      <c r="L23" s="30">
        <f t="shared" si="10"/>
        <v>100</v>
      </c>
      <c r="M23" s="26">
        <v>0</v>
      </c>
      <c r="N23" s="26">
        <v>3.4247074751200001E-3</v>
      </c>
      <c r="O23" s="26">
        <v>3.5784328983500001E-2</v>
      </c>
      <c r="P23" s="23">
        <f t="shared" si="1"/>
        <v>0</v>
      </c>
      <c r="Q23" s="23">
        <f t="shared" si="2"/>
        <v>3.4247074751200001E-3</v>
      </c>
      <c r="R23" s="23">
        <f t="shared" si="3"/>
        <v>3.2359621508380003E-2</v>
      </c>
      <c r="S23" s="24">
        <f t="shared" si="4"/>
        <v>0</v>
      </c>
      <c r="T23" s="24">
        <f t="shared" si="5"/>
        <v>0.98427602367302336</v>
      </c>
      <c r="U23" s="24">
        <f t="shared" si="6"/>
        <v>9.3002978552836186</v>
      </c>
    </row>
    <row r="24" spans="1:21" ht="15" x14ac:dyDescent="0.25">
      <c r="A24" s="25">
        <v>1116</v>
      </c>
      <c r="B24" s="25" t="s">
        <v>50</v>
      </c>
      <c r="C24" s="23" t="s">
        <v>16</v>
      </c>
      <c r="D24" s="28">
        <v>0.30782948613318201</v>
      </c>
      <c r="E24" s="26">
        <v>0</v>
      </c>
      <c r="F24" s="26">
        <v>0</v>
      </c>
      <c r="G24" s="26">
        <v>0</v>
      </c>
      <c r="H24" s="31">
        <f t="shared" si="0"/>
        <v>0.30782948613318201</v>
      </c>
      <c r="I24" s="30">
        <f t="shared" si="7"/>
        <v>0</v>
      </c>
      <c r="J24" s="30">
        <f t="shared" si="8"/>
        <v>0</v>
      </c>
      <c r="K24" s="30">
        <f t="shared" si="9"/>
        <v>0</v>
      </c>
      <c r="L24" s="30">
        <f t="shared" si="10"/>
        <v>100</v>
      </c>
      <c r="M24" s="26">
        <v>0</v>
      </c>
      <c r="N24" s="26">
        <v>0</v>
      </c>
      <c r="O24" s="26">
        <v>0</v>
      </c>
      <c r="P24" s="23">
        <f t="shared" si="1"/>
        <v>0</v>
      </c>
      <c r="Q24" s="23">
        <f t="shared" si="2"/>
        <v>0</v>
      </c>
      <c r="R24" s="23">
        <f t="shared" si="3"/>
        <v>0</v>
      </c>
      <c r="S24" s="24">
        <f t="shared" si="4"/>
        <v>0</v>
      </c>
      <c r="T24" s="24">
        <f t="shared" si="5"/>
        <v>0</v>
      </c>
      <c r="U24" s="24">
        <f t="shared" si="6"/>
        <v>0</v>
      </c>
    </row>
    <row r="25" spans="1:21" ht="15" x14ac:dyDescent="0.25">
      <c r="A25" s="25">
        <v>1121</v>
      </c>
      <c r="B25" s="25" t="s">
        <v>45</v>
      </c>
      <c r="C25" s="23" t="s">
        <v>46</v>
      </c>
      <c r="D25" s="28">
        <v>0.27155002811034901</v>
      </c>
      <c r="E25" s="26">
        <v>0</v>
      </c>
      <c r="F25" s="26">
        <v>0</v>
      </c>
      <c r="G25" s="26">
        <v>0</v>
      </c>
      <c r="H25" s="31">
        <f t="shared" si="0"/>
        <v>0.27155002811034901</v>
      </c>
      <c r="I25" s="30">
        <f t="shared" si="7"/>
        <v>0</v>
      </c>
      <c r="J25" s="30">
        <f t="shared" si="8"/>
        <v>0</v>
      </c>
      <c r="K25" s="30">
        <f t="shared" si="9"/>
        <v>0</v>
      </c>
      <c r="L25" s="30">
        <f t="shared" si="10"/>
        <v>100</v>
      </c>
      <c r="M25" s="26">
        <v>0</v>
      </c>
      <c r="N25" s="26">
        <v>0</v>
      </c>
      <c r="O25" s="26">
        <v>3.1362929320800002E-2</v>
      </c>
      <c r="P25" s="23">
        <f t="shared" si="1"/>
        <v>0</v>
      </c>
      <c r="Q25" s="23">
        <f t="shared" si="2"/>
        <v>0</v>
      </c>
      <c r="R25" s="23">
        <f t="shared" si="3"/>
        <v>3.1362929320800002E-2</v>
      </c>
      <c r="S25" s="24">
        <f t="shared" si="4"/>
        <v>0</v>
      </c>
      <c r="T25" s="24">
        <f t="shared" si="5"/>
        <v>0</v>
      </c>
      <c r="U25" s="24">
        <f t="shared" si="6"/>
        <v>11.549595313632279</v>
      </c>
    </row>
    <row r="26" spans="1:21" ht="15" x14ac:dyDescent="0.25">
      <c r="A26" s="25">
        <v>1124</v>
      </c>
      <c r="B26" s="25" t="s">
        <v>45</v>
      </c>
      <c r="C26" s="23" t="s">
        <v>46</v>
      </c>
      <c r="D26" s="28">
        <v>1.7988673899171399</v>
      </c>
      <c r="E26" s="26">
        <v>0</v>
      </c>
      <c r="F26" s="26">
        <v>0</v>
      </c>
      <c r="G26" s="26">
        <v>0</v>
      </c>
      <c r="H26" s="31">
        <f t="shared" si="0"/>
        <v>1.7988673899171399</v>
      </c>
      <c r="I26" s="30">
        <f t="shared" si="7"/>
        <v>0</v>
      </c>
      <c r="J26" s="30">
        <f t="shared" si="8"/>
        <v>0</v>
      </c>
      <c r="K26" s="30">
        <f t="shared" si="9"/>
        <v>0</v>
      </c>
      <c r="L26" s="30">
        <f t="shared" si="10"/>
        <v>100</v>
      </c>
      <c r="M26" s="26">
        <v>1.6073132327899999E-2</v>
      </c>
      <c r="N26" s="26">
        <v>7.1478538513100001E-2</v>
      </c>
      <c r="O26" s="26">
        <v>0.121892230224</v>
      </c>
      <c r="P26" s="23">
        <f t="shared" si="1"/>
        <v>1.6073132327899999E-2</v>
      </c>
      <c r="Q26" s="23">
        <f t="shared" si="2"/>
        <v>5.5405406185199998E-2</v>
      </c>
      <c r="R26" s="23">
        <f t="shared" si="3"/>
        <v>5.0413691710900002E-2</v>
      </c>
      <c r="S26" s="24">
        <f t="shared" si="4"/>
        <v>0.89351401987671619</v>
      </c>
      <c r="T26" s="24">
        <f t="shared" si="5"/>
        <v>3.0800161532614201</v>
      </c>
      <c r="U26" s="24">
        <f t="shared" si="6"/>
        <v>2.8025240767315358</v>
      </c>
    </row>
    <row r="27" spans="1:21" ht="15" x14ac:dyDescent="0.25">
      <c r="A27" s="25">
        <v>1128</v>
      </c>
      <c r="B27" s="25" t="s">
        <v>45</v>
      </c>
      <c r="C27" s="23" t="s">
        <v>46</v>
      </c>
      <c r="D27" s="28">
        <v>2.4445250479604002</v>
      </c>
      <c r="E27" s="26">
        <v>0</v>
      </c>
      <c r="F27" s="26">
        <v>0</v>
      </c>
      <c r="G27" s="26">
        <v>0</v>
      </c>
      <c r="H27" s="31">
        <f t="shared" si="0"/>
        <v>2.4445250479604002</v>
      </c>
      <c r="I27" s="30">
        <f t="shared" si="7"/>
        <v>0</v>
      </c>
      <c r="J27" s="30">
        <f t="shared" si="8"/>
        <v>0</v>
      </c>
      <c r="K27" s="30">
        <f t="shared" si="9"/>
        <v>0</v>
      </c>
      <c r="L27" s="30">
        <f t="shared" si="10"/>
        <v>100</v>
      </c>
      <c r="M27" s="26">
        <v>0</v>
      </c>
      <c r="N27" s="26">
        <v>0</v>
      </c>
      <c r="O27" s="26">
        <v>6.6524815482299996E-3</v>
      </c>
      <c r="P27" s="23">
        <f t="shared" si="1"/>
        <v>0</v>
      </c>
      <c r="Q27" s="23">
        <f t="shared" si="2"/>
        <v>0</v>
      </c>
      <c r="R27" s="23">
        <f t="shared" si="3"/>
        <v>6.6524815482299996E-3</v>
      </c>
      <c r="S27" s="24">
        <f t="shared" si="4"/>
        <v>0</v>
      </c>
      <c r="T27" s="24">
        <f t="shared" si="5"/>
        <v>0</v>
      </c>
      <c r="U27" s="24">
        <f t="shared" si="6"/>
        <v>0.27213799890414403</v>
      </c>
    </row>
    <row r="28" spans="1:21" ht="15" x14ac:dyDescent="0.25">
      <c r="A28" s="25">
        <v>1129</v>
      </c>
      <c r="B28" s="25" t="s">
        <v>45</v>
      </c>
      <c r="C28" s="23" t="s">
        <v>46</v>
      </c>
      <c r="D28" s="28">
        <v>1.0582877619464199</v>
      </c>
      <c r="E28" s="26">
        <v>0</v>
      </c>
      <c r="F28" s="26">
        <v>0</v>
      </c>
      <c r="G28" s="26">
        <v>0</v>
      </c>
      <c r="H28" s="31">
        <f t="shared" si="0"/>
        <v>1.0582877619464199</v>
      </c>
      <c r="I28" s="30">
        <f t="shared" si="7"/>
        <v>0</v>
      </c>
      <c r="J28" s="30">
        <f t="shared" si="8"/>
        <v>0</v>
      </c>
      <c r="K28" s="30">
        <f t="shared" si="9"/>
        <v>0</v>
      </c>
      <c r="L28" s="30">
        <f t="shared" si="10"/>
        <v>100</v>
      </c>
      <c r="M28" s="26">
        <v>1.9600000000099999E-2</v>
      </c>
      <c r="N28" s="26">
        <v>8.0551870742600007E-2</v>
      </c>
      <c r="O28" s="26">
        <v>0.140327118482</v>
      </c>
      <c r="P28" s="23">
        <f t="shared" si="1"/>
        <v>1.9600000000099999E-2</v>
      </c>
      <c r="Q28" s="23">
        <f t="shared" si="2"/>
        <v>6.0951870742500011E-2</v>
      </c>
      <c r="R28" s="23">
        <f t="shared" si="3"/>
        <v>5.9775247739399989E-2</v>
      </c>
      <c r="S28" s="24">
        <f t="shared" si="4"/>
        <v>1.8520482523629831</v>
      </c>
      <c r="T28" s="24">
        <f t="shared" si="5"/>
        <v>5.7594798819553903</v>
      </c>
      <c r="U28" s="24">
        <f t="shared" si="6"/>
        <v>5.6482981178446581</v>
      </c>
    </row>
    <row r="29" spans="1:21" ht="15" x14ac:dyDescent="0.25">
      <c r="A29" s="25">
        <v>1140</v>
      </c>
      <c r="B29" s="25" t="s">
        <v>45</v>
      </c>
      <c r="C29" s="23" t="s">
        <v>46</v>
      </c>
      <c r="D29" s="28">
        <v>0.27686522734438701</v>
      </c>
      <c r="E29" s="26">
        <v>0</v>
      </c>
      <c r="F29" s="26">
        <v>0</v>
      </c>
      <c r="G29" s="26">
        <v>0</v>
      </c>
      <c r="H29" s="31">
        <f t="shared" si="0"/>
        <v>0.27686522734438701</v>
      </c>
      <c r="I29" s="30">
        <f t="shared" si="7"/>
        <v>0</v>
      </c>
      <c r="J29" s="30">
        <f t="shared" si="8"/>
        <v>0</v>
      </c>
      <c r="K29" s="30">
        <f t="shared" si="9"/>
        <v>0</v>
      </c>
      <c r="L29" s="30">
        <f t="shared" si="10"/>
        <v>100</v>
      </c>
      <c r="M29" s="26">
        <v>0</v>
      </c>
      <c r="N29" s="26">
        <v>0</v>
      </c>
      <c r="O29" s="26">
        <v>0</v>
      </c>
      <c r="P29" s="23">
        <f t="shared" si="1"/>
        <v>0</v>
      </c>
      <c r="Q29" s="23">
        <f t="shared" si="2"/>
        <v>0</v>
      </c>
      <c r="R29" s="23">
        <f t="shared" si="3"/>
        <v>0</v>
      </c>
      <c r="S29" s="24">
        <f t="shared" si="4"/>
        <v>0</v>
      </c>
      <c r="T29" s="24">
        <f t="shared" si="5"/>
        <v>0</v>
      </c>
      <c r="U29" s="24">
        <f t="shared" si="6"/>
        <v>0</v>
      </c>
    </row>
    <row r="30" spans="1:21" ht="15" x14ac:dyDescent="0.25">
      <c r="A30" s="25">
        <v>1144</v>
      </c>
      <c r="B30" s="25" t="s">
        <v>45</v>
      </c>
      <c r="C30" s="23" t="s">
        <v>46</v>
      </c>
      <c r="D30" s="28">
        <v>0.11854745638802899</v>
      </c>
      <c r="E30" s="26">
        <v>0</v>
      </c>
      <c r="F30" s="26">
        <v>2.30232627787E-3</v>
      </c>
      <c r="G30" s="26">
        <v>1.4628579111900001E-2</v>
      </c>
      <c r="H30" s="31">
        <f t="shared" si="0"/>
        <v>0.10161655099825899</v>
      </c>
      <c r="I30" s="30">
        <f t="shared" si="7"/>
        <v>0</v>
      </c>
      <c r="J30" s="30">
        <f t="shared" si="8"/>
        <v>1.9421136041367568</v>
      </c>
      <c r="K30" s="30">
        <f t="shared" si="9"/>
        <v>12.339850687321205</v>
      </c>
      <c r="L30" s="30">
        <f t="shared" si="10"/>
        <v>85.718035708542047</v>
      </c>
      <c r="M30" s="26">
        <v>0</v>
      </c>
      <c r="N30" s="26">
        <v>0</v>
      </c>
      <c r="O30" s="26">
        <v>3.4348051947800003E-2</v>
      </c>
      <c r="P30" s="23">
        <f t="shared" si="1"/>
        <v>0</v>
      </c>
      <c r="Q30" s="23">
        <f t="shared" si="2"/>
        <v>0</v>
      </c>
      <c r="R30" s="23">
        <f t="shared" si="3"/>
        <v>3.4348051947800003E-2</v>
      </c>
      <c r="S30" s="24">
        <f t="shared" si="4"/>
        <v>0</v>
      </c>
      <c r="T30" s="24">
        <f t="shared" si="5"/>
        <v>0</v>
      </c>
      <c r="U30" s="24">
        <f t="shared" si="6"/>
        <v>28.97409442120134</v>
      </c>
    </row>
    <row r="31" spans="1:21" ht="15" x14ac:dyDescent="0.25">
      <c r="A31" s="25">
        <v>1156</v>
      </c>
      <c r="B31" s="25" t="s">
        <v>45</v>
      </c>
      <c r="C31" s="23" t="s">
        <v>46</v>
      </c>
      <c r="D31" s="28">
        <v>3.6408221905010398</v>
      </c>
      <c r="E31" s="26">
        <v>0</v>
      </c>
      <c r="F31" s="26">
        <v>0</v>
      </c>
      <c r="G31" s="26">
        <v>0</v>
      </c>
      <c r="H31" s="31">
        <f t="shared" si="0"/>
        <v>3.6408221905010398</v>
      </c>
      <c r="I31" s="30">
        <f t="shared" si="7"/>
        <v>0</v>
      </c>
      <c r="J31" s="30">
        <f t="shared" si="8"/>
        <v>0</v>
      </c>
      <c r="K31" s="30">
        <f t="shared" si="9"/>
        <v>0</v>
      </c>
      <c r="L31" s="30">
        <f t="shared" si="10"/>
        <v>100</v>
      </c>
      <c r="M31" s="26">
        <v>0.12318094144900001</v>
      </c>
      <c r="N31" s="26">
        <v>0.303062347063</v>
      </c>
      <c r="O31" s="26">
        <v>0.68476332236799997</v>
      </c>
      <c r="P31" s="23">
        <f t="shared" si="1"/>
        <v>0.12318094144900001</v>
      </c>
      <c r="Q31" s="23">
        <f t="shared" si="2"/>
        <v>0.17988140561400001</v>
      </c>
      <c r="R31" s="23">
        <f t="shared" si="3"/>
        <v>0.38170097530499997</v>
      </c>
      <c r="S31" s="24">
        <f t="shared" si="4"/>
        <v>3.3833275838183186</v>
      </c>
      <c r="T31" s="24">
        <f t="shared" si="5"/>
        <v>4.9406808737683852</v>
      </c>
      <c r="U31" s="24">
        <f t="shared" si="6"/>
        <v>10.483922458527735</v>
      </c>
    </row>
    <row r="32" spans="1:21" ht="15" x14ac:dyDescent="0.25">
      <c r="A32" s="32">
        <v>1160</v>
      </c>
      <c r="B32" s="23" t="s">
        <v>50</v>
      </c>
      <c r="C32" s="23" t="s">
        <v>48</v>
      </c>
      <c r="D32" s="23">
        <v>0.19843365557067899</v>
      </c>
      <c r="E32" s="26">
        <v>0</v>
      </c>
      <c r="F32" s="26">
        <v>0</v>
      </c>
      <c r="G32" s="26">
        <v>0</v>
      </c>
      <c r="H32" s="31">
        <f t="shared" si="0"/>
        <v>0.19843365557067899</v>
      </c>
      <c r="I32" s="30">
        <f t="shared" si="7"/>
        <v>0</v>
      </c>
      <c r="J32" s="30">
        <f t="shared" si="8"/>
        <v>0</v>
      </c>
      <c r="K32" s="30">
        <f t="shared" si="9"/>
        <v>0</v>
      </c>
      <c r="L32" s="30">
        <f t="shared" si="10"/>
        <v>100</v>
      </c>
      <c r="M32" s="26">
        <v>0</v>
      </c>
      <c r="N32" s="26">
        <v>0</v>
      </c>
      <c r="O32" s="26">
        <v>0</v>
      </c>
      <c r="P32" s="23">
        <f t="shared" si="1"/>
        <v>0</v>
      </c>
      <c r="Q32" s="23">
        <f t="shared" si="2"/>
        <v>0</v>
      </c>
      <c r="R32" s="23">
        <f t="shared" si="3"/>
        <v>0</v>
      </c>
      <c r="S32" s="24">
        <f t="shared" si="4"/>
        <v>0</v>
      </c>
      <c r="T32" s="24">
        <f t="shared" si="5"/>
        <v>0</v>
      </c>
      <c r="U32" s="24">
        <f t="shared" si="6"/>
        <v>0</v>
      </c>
    </row>
    <row r="33" spans="1:21" ht="15" x14ac:dyDescent="0.25">
      <c r="A33" s="32">
        <v>1161</v>
      </c>
      <c r="B33" s="23" t="s">
        <v>50</v>
      </c>
      <c r="C33" s="23" t="s">
        <v>48</v>
      </c>
      <c r="D33" s="23">
        <v>1.9688330549476E-2</v>
      </c>
      <c r="E33" s="26">
        <v>0</v>
      </c>
      <c r="F33" s="26">
        <v>0</v>
      </c>
      <c r="G33" s="26">
        <v>0</v>
      </c>
      <c r="H33" s="31">
        <f t="shared" si="0"/>
        <v>1.9688330549476E-2</v>
      </c>
      <c r="I33" s="30">
        <f t="shared" si="7"/>
        <v>0</v>
      </c>
      <c r="J33" s="30">
        <f t="shared" si="8"/>
        <v>0</v>
      </c>
      <c r="K33" s="30">
        <f t="shared" si="9"/>
        <v>0</v>
      </c>
      <c r="L33" s="30">
        <f t="shared" si="10"/>
        <v>100</v>
      </c>
      <c r="M33" s="26">
        <v>0</v>
      </c>
      <c r="N33" s="26">
        <v>0</v>
      </c>
      <c r="O33" s="26">
        <v>0</v>
      </c>
      <c r="P33" s="23">
        <f t="shared" si="1"/>
        <v>0</v>
      </c>
      <c r="Q33" s="23">
        <f t="shared" si="2"/>
        <v>0</v>
      </c>
      <c r="R33" s="23">
        <f t="shared" si="3"/>
        <v>0</v>
      </c>
      <c r="S33" s="24">
        <f t="shared" si="4"/>
        <v>0</v>
      </c>
      <c r="T33" s="24">
        <f t="shared" si="5"/>
        <v>0</v>
      </c>
      <c r="U33" s="24">
        <f t="shared" si="6"/>
        <v>0</v>
      </c>
    </row>
    <row r="34" spans="1:21" ht="15" x14ac:dyDescent="0.25">
      <c r="A34" s="25">
        <v>1191</v>
      </c>
      <c r="B34" s="25" t="s">
        <v>45</v>
      </c>
      <c r="C34" s="23" t="s">
        <v>46</v>
      </c>
      <c r="D34" s="27">
        <v>0.90223300182340704</v>
      </c>
      <c r="E34" s="26">
        <v>0</v>
      </c>
      <c r="F34" s="26">
        <v>0</v>
      </c>
      <c r="G34" s="26">
        <v>0</v>
      </c>
      <c r="H34" s="31">
        <f t="shared" si="0"/>
        <v>0.90223300182340704</v>
      </c>
      <c r="I34" s="30">
        <f t="shared" si="7"/>
        <v>0</v>
      </c>
      <c r="J34" s="30">
        <f t="shared" si="8"/>
        <v>0</v>
      </c>
      <c r="K34" s="30">
        <f t="shared" si="9"/>
        <v>0</v>
      </c>
      <c r="L34" s="30">
        <f t="shared" si="10"/>
        <v>100</v>
      </c>
      <c r="M34" s="26">
        <v>0</v>
      </c>
      <c r="N34" s="26">
        <v>0</v>
      </c>
      <c r="O34" s="26">
        <v>1.0283403305100001E-2</v>
      </c>
      <c r="P34" s="23">
        <f t="shared" si="1"/>
        <v>0</v>
      </c>
      <c r="Q34" s="23">
        <f t="shared" si="2"/>
        <v>0</v>
      </c>
      <c r="R34" s="23">
        <f t="shared" si="3"/>
        <v>1.0283403305100001E-2</v>
      </c>
      <c r="S34" s="24">
        <f t="shared" si="4"/>
        <v>0</v>
      </c>
      <c r="T34" s="24">
        <f t="shared" si="5"/>
        <v>0</v>
      </c>
      <c r="U34" s="24">
        <f t="shared" si="6"/>
        <v>1.1397724628025476</v>
      </c>
    </row>
    <row r="35" spans="1:21" ht="15" x14ac:dyDescent="0.25">
      <c r="A35" s="32">
        <v>1218</v>
      </c>
      <c r="B35" s="23" t="s">
        <v>45</v>
      </c>
      <c r="C35" s="23" t="s">
        <v>46</v>
      </c>
      <c r="D35" s="23">
        <v>0.94304008177551302</v>
      </c>
      <c r="E35" s="26">
        <v>0</v>
      </c>
      <c r="F35" s="26">
        <v>0</v>
      </c>
      <c r="G35" s="26">
        <v>0</v>
      </c>
      <c r="H35" s="31">
        <f t="shared" si="0"/>
        <v>0.94304008177551302</v>
      </c>
      <c r="I35" s="30">
        <f t="shared" si="7"/>
        <v>0</v>
      </c>
      <c r="J35" s="30">
        <f t="shared" si="8"/>
        <v>0</v>
      </c>
      <c r="K35" s="30">
        <f t="shared" si="9"/>
        <v>0</v>
      </c>
      <c r="L35" s="30">
        <f t="shared" si="10"/>
        <v>100</v>
      </c>
      <c r="M35" s="26">
        <v>0</v>
      </c>
      <c r="N35" s="26">
        <v>0</v>
      </c>
      <c r="O35" s="26">
        <v>4.3501797391799997E-2</v>
      </c>
      <c r="P35" s="23">
        <f t="shared" si="1"/>
        <v>0</v>
      </c>
      <c r="Q35" s="23">
        <f t="shared" si="2"/>
        <v>0</v>
      </c>
      <c r="R35" s="23">
        <f t="shared" si="3"/>
        <v>4.3501797391799997E-2</v>
      </c>
      <c r="S35" s="24">
        <f t="shared" si="4"/>
        <v>0</v>
      </c>
      <c r="T35" s="24">
        <f t="shared" si="5"/>
        <v>0</v>
      </c>
      <c r="U35" s="24">
        <f t="shared" si="6"/>
        <v>4.6129319667830861</v>
      </c>
    </row>
    <row r="36" spans="1:21" ht="15" x14ac:dyDescent="0.25">
      <c r="A36" s="32">
        <v>1247</v>
      </c>
      <c r="B36" s="23" t="s">
        <v>45</v>
      </c>
      <c r="C36" s="23" t="s">
        <v>46</v>
      </c>
      <c r="D36" s="23">
        <v>0.77237931152268902</v>
      </c>
      <c r="E36" s="26">
        <v>0</v>
      </c>
      <c r="F36" s="26">
        <v>0</v>
      </c>
      <c r="G36" s="26">
        <v>0</v>
      </c>
      <c r="H36" s="31">
        <f t="shared" si="0"/>
        <v>0.77237931152268902</v>
      </c>
      <c r="I36" s="30">
        <f t="shared" si="7"/>
        <v>0</v>
      </c>
      <c r="J36" s="30">
        <f t="shared" si="8"/>
        <v>0</v>
      </c>
      <c r="K36" s="30">
        <f t="shared" si="9"/>
        <v>0</v>
      </c>
      <c r="L36" s="30">
        <f t="shared" si="10"/>
        <v>100</v>
      </c>
      <c r="M36" s="26">
        <v>4.0563643567599998E-2</v>
      </c>
      <c r="N36" s="26">
        <v>4.2563643565899999E-2</v>
      </c>
      <c r="O36" s="26">
        <v>8.3716453873299998E-2</v>
      </c>
      <c r="P36" s="23">
        <f t="shared" si="1"/>
        <v>4.0563643567599998E-2</v>
      </c>
      <c r="Q36" s="23">
        <f t="shared" si="2"/>
        <v>1.9999999983000005E-3</v>
      </c>
      <c r="R36" s="23">
        <f t="shared" si="3"/>
        <v>4.1152810307399999E-2</v>
      </c>
      <c r="S36" s="24">
        <f t="shared" si="4"/>
        <v>5.2517775867962797</v>
      </c>
      <c r="T36" s="24">
        <f t="shared" si="5"/>
        <v>0.25894013064088262</v>
      </c>
      <c r="U36" s="24">
        <f t="shared" si="6"/>
        <v>5.3280570431476546</v>
      </c>
    </row>
    <row r="37" spans="1:21" ht="15" x14ac:dyDescent="0.25">
      <c r="A37" s="32">
        <v>1256</v>
      </c>
      <c r="B37" s="23" t="s">
        <v>45</v>
      </c>
      <c r="C37" s="23" t="s">
        <v>46</v>
      </c>
      <c r="D37" s="23">
        <v>0.126203274817767</v>
      </c>
      <c r="E37" s="26">
        <v>0</v>
      </c>
      <c r="F37" s="26">
        <v>0</v>
      </c>
      <c r="G37" s="26">
        <v>0</v>
      </c>
      <c r="H37" s="31">
        <f t="shared" si="0"/>
        <v>0.126203274817767</v>
      </c>
      <c r="I37" s="30">
        <f t="shared" si="7"/>
        <v>0</v>
      </c>
      <c r="J37" s="30">
        <f t="shared" si="8"/>
        <v>0</v>
      </c>
      <c r="K37" s="30">
        <f t="shared" si="9"/>
        <v>0</v>
      </c>
      <c r="L37" s="30">
        <f t="shared" si="10"/>
        <v>100</v>
      </c>
      <c r="M37" s="26">
        <v>0</v>
      </c>
      <c r="N37" s="26">
        <v>0</v>
      </c>
      <c r="O37" s="26">
        <v>0</v>
      </c>
      <c r="P37" s="23">
        <f t="shared" si="1"/>
        <v>0</v>
      </c>
      <c r="Q37" s="23">
        <f t="shared" si="2"/>
        <v>0</v>
      </c>
      <c r="R37" s="23">
        <f t="shared" si="3"/>
        <v>0</v>
      </c>
      <c r="S37" s="24">
        <f t="shared" si="4"/>
        <v>0</v>
      </c>
      <c r="T37" s="24">
        <f t="shared" si="5"/>
        <v>0</v>
      </c>
      <c r="U37" s="24">
        <f t="shared" si="6"/>
        <v>0</v>
      </c>
    </row>
    <row r="38" spans="1:21" ht="15" x14ac:dyDescent="0.25">
      <c r="A38" s="32">
        <v>1271</v>
      </c>
      <c r="B38" s="23" t="s">
        <v>45</v>
      </c>
      <c r="C38" s="23" t="s">
        <v>46</v>
      </c>
      <c r="D38" s="23">
        <v>0.28917072350501499</v>
      </c>
      <c r="E38" s="26">
        <v>0</v>
      </c>
      <c r="F38" s="26">
        <v>0</v>
      </c>
      <c r="G38" s="26">
        <v>0</v>
      </c>
      <c r="H38" s="31">
        <f t="shared" si="0"/>
        <v>0.28917072350501499</v>
      </c>
      <c r="I38" s="30">
        <f t="shared" si="7"/>
        <v>0</v>
      </c>
      <c r="J38" s="30">
        <f t="shared" si="8"/>
        <v>0</v>
      </c>
      <c r="K38" s="30">
        <f t="shared" si="9"/>
        <v>0</v>
      </c>
      <c r="L38" s="30">
        <f t="shared" si="10"/>
        <v>100</v>
      </c>
      <c r="M38" s="26">
        <v>0</v>
      </c>
      <c r="N38" s="26">
        <v>0</v>
      </c>
      <c r="O38" s="26">
        <v>1.0800000001200001E-2</v>
      </c>
      <c r="P38" s="23">
        <f t="shared" si="1"/>
        <v>0</v>
      </c>
      <c r="Q38" s="23">
        <f t="shared" si="2"/>
        <v>0</v>
      </c>
      <c r="R38" s="23">
        <f t="shared" si="3"/>
        <v>1.0800000001200001E-2</v>
      </c>
      <c r="S38" s="24">
        <f t="shared" si="4"/>
        <v>0</v>
      </c>
      <c r="T38" s="24">
        <f t="shared" si="5"/>
        <v>0</v>
      </c>
      <c r="U38" s="24">
        <f t="shared" si="6"/>
        <v>3.7348179201179401</v>
      </c>
    </row>
    <row r="39" spans="1:21" ht="15" x14ac:dyDescent="0.25">
      <c r="A39" s="32">
        <v>1288</v>
      </c>
      <c r="B39" s="23" t="s">
        <v>45</v>
      </c>
      <c r="C39" s="23" t="s">
        <v>46</v>
      </c>
      <c r="D39" s="23">
        <v>5.8261290000061999E-2</v>
      </c>
      <c r="E39" s="26">
        <v>0</v>
      </c>
      <c r="F39" s="26">
        <v>0</v>
      </c>
      <c r="G39" s="26">
        <v>0</v>
      </c>
      <c r="H39" s="31">
        <f t="shared" si="0"/>
        <v>5.8261290000061999E-2</v>
      </c>
      <c r="I39" s="30">
        <f t="shared" si="7"/>
        <v>0</v>
      </c>
      <c r="J39" s="30">
        <f t="shared" si="8"/>
        <v>0</v>
      </c>
      <c r="K39" s="30">
        <f t="shared" si="9"/>
        <v>0</v>
      </c>
      <c r="L39" s="30">
        <f t="shared" si="10"/>
        <v>100</v>
      </c>
      <c r="M39" s="26">
        <v>0</v>
      </c>
      <c r="N39" s="26">
        <v>0</v>
      </c>
      <c r="O39" s="26">
        <v>0</v>
      </c>
      <c r="P39" s="23">
        <f t="shared" si="1"/>
        <v>0</v>
      </c>
      <c r="Q39" s="23">
        <f t="shared" si="2"/>
        <v>0</v>
      </c>
      <c r="R39" s="23">
        <f t="shared" si="3"/>
        <v>0</v>
      </c>
      <c r="S39" s="24">
        <f t="shared" si="4"/>
        <v>0</v>
      </c>
      <c r="T39" s="24">
        <f t="shared" si="5"/>
        <v>0</v>
      </c>
      <c r="U39" s="24">
        <f t="shared" si="6"/>
        <v>0</v>
      </c>
    </row>
    <row r="40" spans="1:21" ht="15" x14ac:dyDescent="0.25">
      <c r="A40" s="32">
        <v>1290</v>
      </c>
      <c r="B40" s="23" t="s">
        <v>45</v>
      </c>
      <c r="C40" s="23" t="s">
        <v>46</v>
      </c>
      <c r="D40" s="23">
        <v>0.13816677252405801</v>
      </c>
      <c r="E40" s="26">
        <v>0</v>
      </c>
      <c r="F40" s="26">
        <v>0</v>
      </c>
      <c r="G40" s="26">
        <v>0</v>
      </c>
      <c r="H40" s="31">
        <f t="shared" si="0"/>
        <v>0.13816677252405801</v>
      </c>
      <c r="I40" s="30">
        <f t="shared" si="7"/>
        <v>0</v>
      </c>
      <c r="J40" s="30">
        <f t="shared" si="8"/>
        <v>0</v>
      </c>
      <c r="K40" s="30">
        <f t="shared" si="9"/>
        <v>0</v>
      </c>
      <c r="L40" s="30">
        <f t="shared" si="10"/>
        <v>100</v>
      </c>
      <c r="M40" s="26">
        <v>1.2139439826E-5</v>
      </c>
      <c r="N40" s="26">
        <v>4.1719994091000002E-4</v>
      </c>
      <c r="O40" s="26">
        <v>3.2019169325999998E-3</v>
      </c>
      <c r="P40" s="23">
        <f t="shared" si="1"/>
        <v>1.2139439826E-5</v>
      </c>
      <c r="Q40" s="23">
        <f t="shared" si="2"/>
        <v>4.0506050108400003E-4</v>
      </c>
      <c r="R40" s="23">
        <f t="shared" si="3"/>
        <v>2.7847169916899997E-3</v>
      </c>
      <c r="S40" s="24">
        <f t="shared" si="4"/>
        <v>8.7860775816314615E-3</v>
      </c>
      <c r="T40" s="24">
        <f t="shared" si="5"/>
        <v>0.29316780994755431</v>
      </c>
      <c r="U40" s="24">
        <f t="shared" si="6"/>
        <v>2.0154751687531216</v>
      </c>
    </row>
    <row r="41" spans="1:21" ht="15" x14ac:dyDescent="0.25">
      <c r="A41" s="25">
        <v>1294</v>
      </c>
      <c r="B41" s="25" t="s">
        <v>45</v>
      </c>
      <c r="C41" s="23" t="s">
        <v>46</v>
      </c>
      <c r="D41" s="28">
        <v>0.49489364571942801</v>
      </c>
      <c r="E41" s="26">
        <v>0</v>
      </c>
      <c r="F41" s="26">
        <v>0</v>
      </c>
      <c r="G41" s="26">
        <v>0</v>
      </c>
      <c r="H41" s="31">
        <f t="shared" si="0"/>
        <v>0.49489364571942801</v>
      </c>
      <c r="I41" s="30">
        <f t="shared" si="7"/>
        <v>0</v>
      </c>
      <c r="J41" s="30">
        <f t="shared" si="8"/>
        <v>0</v>
      </c>
      <c r="K41" s="30">
        <f t="shared" si="9"/>
        <v>0</v>
      </c>
      <c r="L41" s="30">
        <f t="shared" si="10"/>
        <v>100</v>
      </c>
      <c r="M41" s="26">
        <v>0</v>
      </c>
      <c r="N41" s="26">
        <v>0</v>
      </c>
      <c r="O41" s="26">
        <v>0</v>
      </c>
      <c r="P41" s="23">
        <f t="shared" si="1"/>
        <v>0</v>
      </c>
      <c r="Q41" s="23">
        <f t="shared" si="2"/>
        <v>0</v>
      </c>
      <c r="R41" s="23">
        <f t="shared" si="3"/>
        <v>0</v>
      </c>
      <c r="S41" s="24">
        <f t="shared" si="4"/>
        <v>0</v>
      </c>
      <c r="T41" s="24">
        <f t="shared" si="5"/>
        <v>0</v>
      </c>
      <c r="U41" s="24">
        <f t="shared" si="6"/>
        <v>0</v>
      </c>
    </row>
    <row r="42" spans="1:21" ht="15" x14ac:dyDescent="0.25">
      <c r="A42" s="25">
        <v>1300</v>
      </c>
      <c r="B42" s="25" t="s">
        <v>45</v>
      </c>
      <c r="C42" s="23" t="s">
        <v>46</v>
      </c>
      <c r="D42" s="28">
        <v>0.46459056853665098</v>
      </c>
      <c r="E42" s="26">
        <v>0</v>
      </c>
      <c r="F42" s="26">
        <v>0</v>
      </c>
      <c r="G42" s="26">
        <v>0</v>
      </c>
      <c r="H42" s="31">
        <f t="shared" si="0"/>
        <v>0.46459056853665098</v>
      </c>
      <c r="I42" s="30">
        <f t="shared" si="7"/>
        <v>0</v>
      </c>
      <c r="J42" s="30">
        <f t="shared" si="8"/>
        <v>0</v>
      </c>
      <c r="K42" s="30">
        <f t="shared" si="9"/>
        <v>0</v>
      </c>
      <c r="L42" s="30">
        <f t="shared" si="10"/>
        <v>100</v>
      </c>
      <c r="M42" s="26">
        <v>1.03023695917E-2</v>
      </c>
      <c r="N42" s="26">
        <v>2.7036643028999999E-2</v>
      </c>
      <c r="O42" s="26">
        <v>8.7204235043799996E-2</v>
      </c>
      <c r="P42" s="23">
        <f t="shared" si="1"/>
        <v>1.03023695917E-2</v>
      </c>
      <c r="Q42" s="23">
        <f t="shared" si="2"/>
        <v>1.6734273437299999E-2</v>
      </c>
      <c r="R42" s="23">
        <f t="shared" si="3"/>
        <v>6.01675920148E-2</v>
      </c>
      <c r="S42" s="24">
        <f t="shared" si="4"/>
        <v>2.2175158708343989</v>
      </c>
      <c r="T42" s="24">
        <f t="shared" si="5"/>
        <v>3.6019399812632775</v>
      </c>
      <c r="U42" s="24">
        <f t="shared" si="6"/>
        <v>12.950670136140193</v>
      </c>
    </row>
    <row r="43" spans="1:21" ht="15" x14ac:dyDescent="0.25">
      <c r="A43" s="32">
        <v>1302</v>
      </c>
      <c r="B43" s="23" t="s">
        <v>45</v>
      </c>
      <c r="C43" s="23" t="s">
        <v>46</v>
      </c>
      <c r="D43" s="23">
        <v>0.17501015891695099</v>
      </c>
      <c r="E43" s="26">
        <v>0</v>
      </c>
      <c r="F43" s="26">
        <v>0</v>
      </c>
      <c r="G43" s="26">
        <v>0</v>
      </c>
      <c r="H43" s="31">
        <f t="shared" si="0"/>
        <v>0.17501015891695099</v>
      </c>
      <c r="I43" s="30">
        <f t="shared" si="7"/>
        <v>0</v>
      </c>
      <c r="J43" s="30">
        <f t="shared" si="8"/>
        <v>0</v>
      </c>
      <c r="K43" s="30">
        <f t="shared" si="9"/>
        <v>0</v>
      </c>
      <c r="L43" s="30">
        <f t="shared" si="10"/>
        <v>100</v>
      </c>
      <c r="M43" s="26">
        <v>0</v>
      </c>
      <c r="N43" s="26">
        <v>0</v>
      </c>
      <c r="O43" s="26">
        <v>0</v>
      </c>
      <c r="P43" s="23">
        <f t="shared" si="1"/>
        <v>0</v>
      </c>
      <c r="Q43" s="23">
        <f t="shared" si="2"/>
        <v>0</v>
      </c>
      <c r="R43" s="23">
        <f t="shared" si="3"/>
        <v>0</v>
      </c>
      <c r="S43" s="24">
        <f t="shared" si="4"/>
        <v>0</v>
      </c>
      <c r="T43" s="24">
        <f t="shared" si="5"/>
        <v>0</v>
      </c>
      <c r="U43" s="24">
        <f t="shared" si="6"/>
        <v>0</v>
      </c>
    </row>
    <row r="44" spans="1:21" ht="15" x14ac:dyDescent="0.25">
      <c r="A44" s="25">
        <v>1313</v>
      </c>
      <c r="B44" s="25" t="s">
        <v>47</v>
      </c>
      <c r="C44" s="23" t="s">
        <v>16</v>
      </c>
      <c r="D44" s="28">
        <v>2.0782578848612099</v>
      </c>
      <c r="E44" s="26">
        <v>0</v>
      </c>
      <c r="F44" s="26">
        <v>0</v>
      </c>
      <c r="G44" s="26">
        <v>0</v>
      </c>
      <c r="H44" s="31">
        <f t="shared" si="0"/>
        <v>2.0782578848612099</v>
      </c>
      <c r="I44" s="30">
        <f t="shared" si="7"/>
        <v>0</v>
      </c>
      <c r="J44" s="30">
        <f t="shared" si="8"/>
        <v>0</v>
      </c>
      <c r="K44" s="30">
        <f t="shared" si="9"/>
        <v>0</v>
      </c>
      <c r="L44" s="30">
        <f t="shared" si="10"/>
        <v>100</v>
      </c>
      <c r="M44" s="26">
        <v>0</v>
      </c>
      <c r="N44" s="26">
        <v>4.2688860871000003E-3</v>
      </c>
      <c r="O44" s="26">
        <v>2.67925828393E-2</v>
      </c>
      <c r="P44" s="23">
        <f t="shared" si="1"/>
        <v>0</v>
      </c>
      <c r="Q44" s="23">
        <f t="shared" si="2"/>
        <v>4.2688860871000003E-3</v>
      </c>
      <c r="R44" s="23">
        <f t="shared" si="3"/>
        <v>2.25236967522E-2</v>
      </c>
      <c r="S44" s="24">
        <f t="shared" si="4"/>
        <v>0</v>
      </c>
      <c r="T44" s="24">
        <f t="shared" si="5"/>
        <v>0.20540694772271176</v>
      </c>
      <c r="U44" s="24">
        <f t="shared" si="6"/>
        <v>1.0837777600302081</v>
      </c>
    </row>
    <row r="45" spans="1:21" ht="15" x14ac:dyDescent="0.25">
      <c r="A45" s="32">
        <v>1316</v>
      </c>
      <c r="B45" s="23" t="s">
        <v>45</v>
      </c>
      <c r="C45" s="23" t="s">
        <v>46</v>
      </c>
      <c r="D45" s="23">
        <v>7.8138648632548005E-2</v>
      </c>
      <c r="E45" s="26">
        <v>0</v>
      </c>
      <c r="F45" s="26">
        <v>0</v>
      </c>
      <c r="G45" s="26">
        <v>0</v>
      </c>
      <c r="H45" s="31">
        <f t="shared" si="0"/>
        <v>7.8138648632548005E-2</v>
      </c>
      <c r="I45" s="30">
        <f t="shared" si="7"/>
        <v>0</v>
      </c>
      <c r="J45" s="30">
        <f t="shared" si="8"/>
        <v>0</v>
      </c>
      <c r="K45" s="30">
        <f t="shared" si="9"/>
        <v>0</v>
      </c>
      <c r="L45" s="30">
        <f t="shared" si="10"/>
        <v>100</v>
      </c>
      <c r="M45" s="26">
        <v>0</v>
      </c>
      <c r="N45" s="26">
        <v>4.3846024722699999E-4</v>
      </c>
      <c r="O45" s="26">
        <v>6.6484044855600005E-4</v>
      </c>
      <c r="P45" s="23">
        <f t="shared" si="1"/>
        <v>0</v>
      </c>
      <c r="Q45" s="23">
        <f t="shared" si="2"/>
        <v>4.3846024722699999E-4</v>
      </c>
      <c r="R45" s="23">
        <f t="shared" si="3"/>
        <v>2.2638020132900006E-4</v>
      </c>
      <c r="S45" s="24">
        <f t="shared" si="4"/>
        <v>0</v>
      </c>
      <c r="T45" s="24">
        <f t="shared" si="5"/>
        <v>0.56113108544900403</v>
      </c>
      <c r="U45" s="24">
        <f t="shared" si="6"/>
        <v>0.28971604358499653</v>
      </c>
    </row>
    <row r="46" spans="1:21" ht="15" x14ac:dyDescent="0.25">
      <c r="A46" s="25">
        <v>1323</v>
      </c>
      <c r="B46" s="25" t="s">
        <v>45</v>
      </c>
      <c r="C46" s="23" t="s">
        <v>16</v>
      </c>
      <c r="D46" s="28">
        <v>0.34063920845194101</v>
      </c>
      <c r="E46" s="26">
        <v>0</v>
      </c>
      <c r="F46" s="26">
        <v>0</v>
      </c>
      <c r="G46" s="26">
        <v>0</v>
      </c>
      <c r="H46" s="31">
        <f t="shared" si="0"/>
        <v>0.34063920845194101</v>
      </c>
      <c r="I46" s="30">
        <f t="shared" si="7"/>
        <v>0</v>
      </c>
      <c r="J46" s="30">
        <f t="shared" si="8"/>
        <v>0</v>
      </c>
      <c r="K46" s="30">
        <f t="shared" si="9"/>
        <v>0</v>
      </c>
      <c r="L46" s="30">
        <f t="shared" si="10"/>
        <v>100</v>
      </c>
      <c r="M46" s="26">
        <v>0</v>
      </c>
      <c r="N46" s="26">
        <v>0</v>
      </c>
      <c r="O46" s="26">
        <v>0</v>
      </c>
      <c r="P46" s="23">
        <f t="shared" si="1"/>
        <v>0</v>
      </c>
      <c r="Q46" s="23">
        <f t="shared" si="2"/>
        <v>0</v>
      </c>
      <c r="R46" s="23">
        <f t="shared" si="3"/>
        <v>0</v>
      </c>
      <c r="S46" s="24">
        <f t="shared" si="4"/>
        <v>0</v>
      </c>
      <c r="T46" s="24">
        <f t="shared" si="5"/>
        <v>0</v>
      </c>
      <c r="U46" s="24">
        <f t="shared" si="6"/>
        <v>0</v>
      </c>
    </row>
    <row r="47" spans="1:21" ht="15" x14ac:dyDescent="0.25">
      <c r="A47" s="32">
        <v>1325</v>
      </c>
      <c r="B47" s="23" t="s">
        <v>45</v>
      </c>
      <c r="C47" s="23" t="s">
        <v>46</v>
      </c>
      <c r="D47" s="23">
        <v>8.3904413851212001E-2</v>
      </c>
      <c r="E47" s="26">
        <v>0</v>
      </c>
      <c r="F47" s="26">
        <v>0</v>
      </c>
      <c r="G47" s="26">
        <v>0</v>
      </c>
      <c r="H47" s="31">
        <f t="shared" si="0"/>
        <v>8.3904413851212001E-2</v>
      </c>
      <c r="I47" s="30">
        <f t="shared" si="7"/>
        <v>0</v>
      </c>
      <c r="J47" s="30">
        <f t="shared" si="8"/>
        <v>0</v>
      </c>
      <c r="K47" s="30">
        <f t="shared" si="9"/>
        <v>0</v>
      </c>
      <c r="L47" s="30">
        <f t="shared" si="10"/>
        <v>100</v>
      </c>
      <c r="M47" s="26">
        <v>0</v>
      </c>
      <c r="N47" s="26">
        <v>0</v>
      </c>
      <c r="O47" s="26">
        <v>0</v>
      </c>
      <c r="P47" s="23">
        <f t="shared" si="1"/>
        <v>0</v>
      </c>
      <c r="Q47" s="23">
        <f t="shared" si="2"/>
        <v>0</v>
      </c>
      <c r="R47" s="23">
        <f t="shared" si="3"/>
        <v>0</v>
      </c>
      <c r="S47" s="24">
        <f t="shared" si="4"/>
        <v>0</v>
      </c>
      <c r="T47" s="24">
        <f t="shared" si="5"/>
        <v>0</v>
      </c>
      <c r="U47" s="24">
        <f t="shared" si="6"/>
        <v>0</v>
      </c>
    </row>
    <row r="48" spans="1:21" ht="15" x14ac:dyDescent="0.25">
      <c r="A48" s="32">
        <v>1328</v>
      </c>
      <c r="B48" s="23" t="s">
        <v>50</v>
      </c>
      <c r="C48" s="23" t="s">
        <v>48</v>
      </c>
      <c r="D48" s="23">
        <v>0.55085954050486197</v>
      </c>
      <c r="E48" s="26">
        <v>0</v>
      </c>
      <c r="F48" s="26">
        <v>0</v>
      </c>
      <c r="G48" s="26">
        <v>0</v>
      </c>
      <c r="H48" s="31">
        <f t="shared" si="0"/>
        <v>0.55085954050486197</v>
      </c>
      <c r="I48" s="30">
        <f t="shared" si="7"/>
        <v>0</v>
      </c>
      <c r="J48" s="30">
        <f t="shared" si="8"/>
        <v>0</v>
      </c>
      <c r="K48" s="30">
        <f t="shared" si="9"/>
        <v>0</v>
      </c>
      <c r="L48" s="30">
        <f t="shared" si="10"/>
        <v>100</v>
      </c>
      <c r="M48" s="26">
        <v>0</v>
      </c>
      <c r="N48" s="26">
        <v>0</v>
      </c>
      <c r="O48" s="26">
        <v>1.7377508329599999E-3</v>
      </c>
      <c r="P48" s="23">
        <f t="shared" si="1"/>
        <v>0</v>
      </c>
      <c r="Q48" s="23">
        <f t="shared" si="2"/>
        <v>0</v>
      </c>
      <c r="R48" s="23">
        <f t="shared" si="3"/>
        <v>1.7377508329599999E-3</v>
      </c>
      <c r="S48" s="24">
        <f t="shared" si="4"/>
        <v>0</v>
      </c>
      <c r="T48" s="24">
        <f t="shared" si="5"/>
        <v>0</v>
      </c>
      <c r="U48" s="24">
        <f t="shared" si="6"/>
        <v>0.31546169307830341</v>
      </c>
    </row>
    <row r="49" spans="1:21" ht="15" x14ac:dyDescent="0.25">
      <c r="A49" s="32">
        <v>1331</v>
      </c>
      <c r="B49" s="23" t="s">
        <v>50</v>
      </c>
      <c r="C49" s="23" t="s">
        <v>16</v>
      </c>
      <c r="D49" s="23">
        <v>0.89924723101327098</v>
      </c>
      <c r="E49" s="26">
        <v>0</v>
      </c>
      <c r="F49" s="26">
        <v>0</v>
      </c>
      <c r="G49" s="26">
        <v>0</v>
      </c>
      <c r="H49" s="31">
        <f t="shared" si="0"/>
        <v>0.89924723101327098</v>
      </c>
      <c r="I49" s="30">
        <f t="shared" si="7"/>
        <v>0</v>
      </c>
      <c r="J49" s="30">
        <f t="shared" si="8"/>
        <v>0</v>
      </c>
      <c r="K49" s="30">
        <f t="shared" si="9"/>
        <v>0</v>
      </c>
      <c r="L49" s="30">
        <f t="shared" si="10"/>
        <v>100</v>
      </c>
      <c r="M49" s="26">
        <v>0</v>
      </c>
      <c r="N49" s="26">
        <v>4.656080576E-6</v>
      </c>
      <c r="O49" s="26">
        <v>0.13189857605399999</v>
      </c>
      <c r="P49" s="23">
        <f t="shared" si="1"/>
        <v>0</v>
      </c>
      <c r="Q49" s="23">
        <f t="shared" si="2"/>
        <v>4.656080576E-6</v>
      </c>
      <c r="R49" s="23">
        <f t="shared" si="3"/>
        <v>0.13189391997342398</v>
      </c>
      <c r="S49" s="24">
        <f t="shared" si="4"/>
        <v>0</v>
      </c>
      <c r="T49" s="24">
        <f t="shared" si="5"/>
        <v>5.1777535870235964E-4</v>
      </c>
      <c r="U49" s="24">
        <f t="shared" si="6"/>
        <v>14.667147745876964</v>
      </c>
    </row>
    <row r="50" spans="1:21" ht="15" x14ac:dyDescent="0.25">
      <c r="A50" s="32">
        <v>1364</v>
      </c>
      <c r="B50" s="23" t="s">
        <v>45</v>
      </c>
      <c r="C50" s="23" t="s">
        <v>46</v>
      </c>
      <c r="D50" s="23">
        <v>9.0990462989347001E-2</v>
      </c>
      <c r="E50" s="26">
        <v>0</v>
      </c>
      <c r="F50" s="26">
        <v>0</v>
      </c>
      <c r="G50" s="26">
        <v>0</v>
      </c>
      <c r="H50" s="31">
        <f t="shared" si="0"/>
        <v>9.0990462989347001E-2</v>
      </c>
      <c r="I50" s="30">
        <f t="shared" si="7"/>
        <v>0</v>
      </c>
      <c r="J50" s="30">
        <f t="shared" si="8"/>
        <v>0</v>
      </c>
      <c r="K50" s="30">
        <f t="shared" si="9"/>
        <v>0</v>
      </c>
      <c r="L50" s="30">
        <f t="shared" si="10"/>
        <v>100</v>
      </c>
      <c r="M50" s="26">
        <v>0</v>
      </c>
      <c r="N50" s="26">
        <v>0</v>
      </c>
      <c r="O50" s="26">
        <v>9.9038522064300006E-4</v>
      </c>
      <c r="P50" s="23">
        <f t="shared" si="1"/>
        <v>0</v>
      </c>
      <c r="Q50" s="23">
        <f t="shared" si="2"/>
        <v>0</v>
      </c>
      <c r="R50" s="23">
        <f t="shared" si="3"/>
        <v>9.9038522064300006E-4</v>
      </c>
      <c r="S50" s="24">
        <f t="shared" si="4"/>
        <v>0</v>
      </c>
      <c r="T50" s="24">
        <f t="shared" si="5"/>
        <v>0</v>
      </c>
      <c r="U50" s="24">
        <f t="shared" si="6"/>
        <v>1.0884494793250503</v>
      </c>
    </row>
    <row r="51" spans="1:21" ht="15" x14ac:dyDescent="0.25">
      <c r="A51" s="25">
        <v>1374</v>
      </c>
      <c r="B51" s="25" t="s">
        <v>47</v>
      </c>
      <c r="C51" s="23" t="s">
        <v>16</v>
      </c>
      <c r="D51" s="28">
        <v>2.5662030616703899</v>
      </c>
      <c r="E51" s="26">
        <v>0</v>
      </c>
      <c r="F51" s="26">
        <v>0</v>
      </c>
      <c r="G51" s="26">
        <v>0</v>
      </c>
      <c r="H51" s="31">
        <f t="shared" si="0"/>
        <v>2.5662030616703899</v>
      </c>
      <c r="I51" s="30">
        <f t="shared" si="7"/>
        <v>0</v>
      </c>
      <c r="J51" s="30">
        <f t="shared" si="8"/>
        <v>0</v>
      </c>
      <c r="K51" s="30">
        <f t="shared" si="9"/>
        <v>0</v>
      </c>
      <c r="L51" s="30">
        <f t="shared" si="10"/>
        <v>100</v>
      </c>
      <c r="M51" s="26">
        <v>0</v>
      </c>
      <c r="N51" s="26">
        <v>1.6351686536800001E-3</v>
      </c>
      <c r="O51" s="26">
        <v>5.41386057203E-2</v>
      </c>
      <c r="P51" s="23">
        <f t="shared" si="1"/>
        <v>0</v>
      </c>
      <c r="Q51" s="23">
        <f t="shared" si="2"/>
        <v>1.6351686536800001E-3</v>
      </c>
      <c r="R51" s="23">
        <f t="shared" si="3"/>
        <v>5.2503437066620001E-2</v>
      </c>
      <c r="S51" s="24">
        <f t="shared" si="4"/>
        <v>0</v>
      </c>
      <c r="T51" s="24">
        <f t="shared" si="5"/>
        <v>6.3719378957315956E-2</v>
      </c>
      <c r="U51" s="24">
        <f t="shared" si="6"/>
        <v>2.045958008967713</v>
      </c>
    </row>
    <row r="52" spans="1:21" ht="15" x14ac:dyDescent="0.25">
      <c r="A52" s="32">
        <v>1384</v>
      </c>
      <c r="B52" s="23" t="s">
        <v>50</v>
      </c>
      <c r="C52" s="23" t="s">
        <v>48</v>
      </c>
      <c r="D52" s="23">
        <v>0.67903743128424499</v>
      </c>
      <c r="E52" s="26">
        <v>0</v>
      </c>
      <c r="F52" s="26">
        <v>0</v>
      </c>
      <c r="G52" s="26">
        <v>0</v>
      </c>
      <c r="H52" s="31">
        <f t="shared" si="0"/>
        <v>0.67903743128424499</v>
      </c>
      <c r="I52" s="30">
        <f t="shared" si="7"/>
        <v>0</v>
      </c>
      <c r="J52" s="30">
        <f t="shared" si="8"/>
        <v>0</v>
      </c>
      <c r="K52" s="30">
        <f t="shared" si="9"/>
        <v>0</v>
      </c>
      <c r="L52" s="30">
        <f t="shared" si="10"/>
        <v>100</v>
      </c>
      <c r="M52" s="26">
        <v>0.13983524504299999</v>
      </c>
      <c r="N52" s="26">
        <v>0.18503880028399999</v>
      </c>
      <c r="O52" s="26">
        <v>0.22951947819599999</v>
      </c>
      <c r="P52" s="23">
        <f t="shared" si="1"/>
        <v>0.13983524504299999</v>
      </c>
      <c r="Q52" s="23">
        <f t="shared" si="2"/>
        <v>4.5203555241000004E-2</v>
      </c>
      <c r="R52" s="23">
        <f t="shared" si="3"/>
        <v>4.4480677912E-2</v>
      </c>
      <c r="S52" s="24">
        <f t="shared" si="4"/>
        <v>20.593157107485723</v>
      </c>
      <c r="T52" s="24">
        <f t="shared" si="5"/>
        <v>6.6570049246781213</v>
      </c>
      <c r="U52" s="24">
        <f t="shared" si="6"/>
        <v>6.5505487418970274</v>
      </c>
    </row>
    <row r="53" spans="1:21" ht="15" x14ac:dyDescent="0.25">
      <c r="A53" s="32">
        <v>1385</v>
      </c>
      <c r="B53" s="23" t="s">
        <v>45</v>
      </c>
      <c r="C53" s="23" t="s">
        <v>46</v>
      </c>
      <c r="D53" s="23">
        <v>0.170327457824928</v>
      </c>
      <c r="E53" s="26">
        <v>0</v>
      </c>
      <c r="F53" s="26">
        <v>0</v>
      </c>
      <c r="G53" s="26">
        <v>0</v>
      </c>
      <c r="H53" s="31">
        <f t="shared" si="0"/>
        <v>0.170327457824928</v>
      </c>
      <c r="I53" s="30">
        <f t="shared" si="7"/>
        <v>0</v>
      </c>
      <c r="J53" s="30">
        <f t="shared" si="8"/>
        <v>0</v>
      </c>
      <c r="K53" s="30">
        <f t="shared" si="9"/>
        <v>0</v>
      </c>
      <c r="L53" s="30">
        <f t="shared" si="10"/>
        <v>100</v>
      </c>
      <c r="M53" s="26">
        <v>0</v>
      </c>
      <c r="N53" s="26">
        <v>0</v>
      </c>
      <c r="O53" s="26">
        <v>2.7474310743499999E-3</v>
      </c>
      <c r="P53" s="23">
        <f t="shared" si="1"/>
        <v>0</v>
      </c>
      <c r="Q53" s="23">
        <f t="shared" si="2"/>
        <v>0</v>
      </c>
      <c r="R53" s="23">
        <f t="shared" si="3"/>
        <v>2.7474310743499999E-3</v>
      </c>
      <c r="S53" s="24">
        <f t="shared" si="4"/>
        <v>0</v>
      </c>
      <c r="T53" s="24">
        <f t="shared" si="5"/>
        <v>0</v>
      </c>
      <c r="U53" s="24">
        <f t="shared" si="6"/>
        <v>1.61302887357948</v>
      </c>
    </row>
    <row r="54" spans="1:21" ht="15" x14ac:dyDescent="0.25">
      <c r="A54" s="32">
        <v>1392</v>
      </c>
      <c r="B54" s="23" t="s">
        <v>45</v>
      </c>
      <c r="C54" s="23" t="s">
        <v>46</v>
      </c>
      <c r="D54" s="23">
        <v>0.15842499637961299</v>
      </c>
      <c r="E54" s="26">
        <v>0</v>
      </c>
      <c r="F54" s="26">
        <v>0</v>
      </c>
      <c r="G54" s="26">
        <v>0</v>
      </c>
      <c r="H54" s="31">
        <f t="shared" si="0"/>
        <v>0.15842499637961299</v>
      </c>
      <c r="I54" s="30">
        <f t="shared" si="7"/>
        <v>0</v>
      </c>
      <c r="J54" s="30">
        <f t="shared" si="8"/>
        <v>0</v>
      </c>
      <c r="K54" s="30">
        <f t="shared" si="9"/>
        <v>0</v>
      </c>
      <c r="L54" s="30">
        <f t="shared" si="10"/>
        <v>100</v>
      </c>
      <c r="M54" s="26">
        <v>0</v>
      </c>
      <c r="N54" s="26">
        <v>0</v>
      </c>
      <c r="O54" s="26">
        <v>3.3035779546399999E-4</v>
      </c>
      <c r="P54" s="23">
        <f t="shared" si="1"/>
        <v>0</v>
      </c>
      <c r="Q54" s="23">
        <f t="shared" si="2"/>
        <v>0</v>
      </c>
      <c r="R54" s="23">
        <f t="shared" si="3"/>
        <v>3.3035779546399999E-4</v>
      </c>
      <c r="S54" s="24">
        <f t="shared" si="4"/>
        <v>0</v>
      </c>
      <c r="T54" s="24">
        <f t="shared" si="5"/>
        <v>0</v>
      </c>
      <c r="U54" s="24">
        <f t="shared" si="6"/>
        <v>0.20852630772508085</v>
      </c>
    </row>
    <row r="55" spans="1:21" ht="15" x14ac:dyDescent="0.25">
      <c r="A55" s="32">
        <v>1396</v>
      </c>
      <c r="B55" s="23" t="s">
        <v>45</v>
      </c>
      <c r="C55" s="23" t="s">
        <v>46</v>
      </c>
      <c r="D55" s="23">
        <v>2.6368788295843E-2</v>
      </c>
      <c r="E55" s="26">
        <v>0</v>
      </c>
      <c r="F55" s="26">
        <v>0</v>
      </c>
      <c r="G55" s="26">
        <v>0</v>
      </c>
      <c r="H55" s="31">
        <f t="shared" si="0"/>
        <v>2.6368788295843E-2</v>
      </c>
      <c r="I55" s="30">
        <f t="shared" si="7"/>
        <v>0</v>
      </c>
      <c r="J55" s="30">
        <f t="shared" si="8"/>
        <v>0</v>
      </c>
      <c r="K55" s="30">
        <f t="shared" si="9"/>
        <v>0</v>
      </c>
      <c r="L55" s="30">
        <f t="shared" si="10"/>
        <v>100</v>
      </c>
      <c r="M55" s="26">
        <v>0</v>
      </c>
      <c r="N55" s="26">
        <v>0</v>
      </c>
      <c r="O55" s="26">
        <v>0</v>
      </c>
      <c r="P55" s="23">
        <f t="shared" si="1"/>
        <v>0</v>
      </c>
      <c r="Q55" s="23">
        <f t="shared" si="2"/>
        <v>0</v>
      </c>
      <c r="R55" s="23">
        <f t="shared" si="3"/>
        <v>0</v>
      </c>
      <c r="S55" s="24">
        <f t="shared" si="4"/>
        <v>0</v>
      </c>
      <c r="T55" s="24">
        <f t="shared" si="5"/>
        <v>0</v>
      </c>
      <c r="U55" s="24">
        <f t="shared" si="6"/>
        <v>0</v>
      </c>
    </row>
    <row r="56" spans="1:21" ht="15" x14ac:dyDescent="0.25">
      <c r="A56" s="25">
        <v>1398</v>
      </c>
      <c r="B56" s="25" t="s">
        <v>47</v>
      </c>
      <c r="C56" s="23" t="s">
        <v>16</v>
      </c>
      <c r="D56" s="28">
        <v>3.1517475447463199</v>
      </c>
      <c r="E56" s="26">
        <v>0</v>
      </c>
      <c r="F56" s="26">
        <v>0</v>
      </c>
      <c r="G56" s="26">
        <v>8.2055475361600006E-3</v>
      </c>
      <c r="H56" s="31">
        <f t="shared" si="0"/>
        <v>3.1435419972101597</v>
      </c>
      <c r="I56" s="30">
        <f t="shared" si="7"/>
        <v>0</v>
      </c>
      <c r="J56" s="30">
        <f t="shared" si="8"/>
        <v>0</v>
      </c>
      <c r="K56" s="30">
        <f t="shared" si="9"/>
        <v>0.2603491370950034</v>
      </c>
      <c r="L56" s="30">
        <f t="shared" si="10"/>
        <v>99.739650862904995</v>
      </c>
      <c r="M56" s="26">
        <v>8.6044757016099998E-4</v>
      </c>
      <c r="N56" s="26">
        <v>1.7727478890300001E-3</v>
      </c>
      <c r="O56" s="26">
        <v>5.0184306188299999E-2</v>
      </c>
      <c r="P56" s="23">
        <f t="shared" si="1"/>
        <v>8.6044757016099998E-4</v>
      </c>
      <c r="Q56" s="23">
        <f t="shared" si="2"/>
        <v>9.1230031886900011E-4</v>
      </c>
      <c r="R56" s="23">
        <f t="shared" si="3"/>
        <v>4.8411558299269998E-2</v>
      </c>
      <c r="S56" s="24">
        <f t="shared" si="4"/>
        <v>2.7300650129649148E-2</v>
      </c>
      <c r="T56" s="24">
        <f t="shared" si="5"/>
        <v>2.8945856415109224E-2</v>
      </c>
      <c r="U56" s="24">
        <f t="shared" si="6"/>
        <v>1.5360227179352521</v>
      </c>
    </row>
    <row r="57" spans="1:21" ht="15" x14ac:dyDescent="0.25">
      <c r="A57" s="25">
        <v>1400</v>
      </c>
      <c r="B57" s="25" t="s">
        <v>47</v>
      </c>
      <c r="C57" s="23" t="s">
        <v>16</v>
      </c>
      <c r="D57" s="28">
        <v>4.1308012134627203</v>
      </c>
      <c r="E57" s="26">
        <v>0</v>
      </c>
      <c r="F57" s="26">
        <v>0</v>
      </c>
      <c r="G57" s="26">
        <v>0</v>
      </c>
      <c r="H57" s="31">
        <f t="shared" si="0"/>
        <v>4.1308012134627203</v>
      </c>
      <c r="I57" s="30">
        <f t="shared" si="7"/>
        <v>0</v>
      </c>
      <c r="J57" s="30">
        <f t="shared" si="8"/>
        <v>0</v>
      </c>
      <c r="K57" s="30">
        <f t="shared" si="9"/>
        <v>0</v>
      </c>
      <c r="L57" s="30">
        <f t="shared" si="10"/>
        <v>100</v>
      </c>
      <c r="M57" s="26">
        <v>1.3999999999800001E-2</v>
      </c>
      <c r="N57" s="26">
        <v>2.0827635781000001E-2</v>
      </c>
      <c r="O57" s="26">
        <v>6.90501866854E-2</v>
      </c>
      <c r="P57" s="23">
        <f t="shared" si="1"/>
        <v>1.3999999999800001E-2</v>
      </c>
      <c r="Q57" s="23">
        <f t="shared" si="2"/>
        <v>6.8276357812000008E-3</v>
      </c>
      <c r="R57" s="23">
        <f t="shared" si="3"/>
        <v>4.8222550904400002E-2</v>
      </c>
      <c r="S57" s="24">
        <f t="shared" si="4"/>
        <v>0.33891730142260323</v>
      </c>
      <c r="T57" s="24">
        <f t="shared" si="5"/>
        <v>0.1652859924352692</v>
      </c>
      <c r="U57" s="24">
        <f t="shared" si="6"/>
        <v>1.1673897728904887</v>
      </c>
    </row>
    <row r="58" spans="1:21" ht="15" x14ac:dyDescent="0.25">
      <c r="A58" s="32">
        <v>1407</v>
      </c>
      <c r="B58" s="23" t="s">
        <v>50</v>
      </c>
      <c r="C58" s="23" t="s">
        <v>48</v>
      </c>
      <c r="D58" s="23">
        <v>1.3196019251011399</v>
      </c>
      <c r="E58" s="26">
        <v>0</v>
      </c>
      <c r="F58" s="26">
        <v>0</v>
      </c>
      <c r="G58" s="26">
        <v>0</v>
      </c>
      <c r="H58" s="31">
        <f t="shared" si="0"/>
        <v>1.3196019251011399</v>
      </c>
      <c r="I58" s="30">
        <f t="shared" si="7"/>
        <v>0</v>
      </c>
      <c r="J58" s="30">
        <f t="shared" si="8"/>
        <v>0</v>
      </c>
      <c r="K58" s="30">
        <f t="shared" si="9"/>
        <v>0</v>
      </c>
      <c r="L58" s="30">
        <f t="shared" si="10"/>
        <v>100</v>
      </c>
      <c r="M58" s="26">
        <v>0</v>
      </c>
      <c r="N58" s="26">
        <v>1.39651332147E-4</v>
      </c>
      <c r="O58" s="26">
        <v>6.7723502284099998E-2</v>
      </c>
      <c r="P58" s="23">
        <f t="shared" si="1"/>
        <v>0</v>
      </c>
      <c r="Q58" s="23">
        <f t="shared" si="2"/>
        <v>1.39651332147E-4</v>
      </c>
      <c r="R58" s="23">
        <f t="shared" si="3"/>
        <v>6.7583850951953003E-2</v>
      </c>
      <c r="S58" s="24">
        <f t="shared" si="4"/>
        <v>0</v>
      </c>
      <c r="T58" s="24">
        <f t="shared" si="5"/>
        <v>1.058283786122065E-2</v>
      </c>
      <c r="U58" s="24">
        <f t="shared" si="6"/>
        <v>5.1215332189495779</v>
      </c>
    </row>
    <row r="59" spans="1:21" ht="15" x14ac:dyDescent="0.25">
      <c r="A59" s="32">
        <v>1411</v>
      </c>
      <c r="B59" s="23" t="s">
        <v>50</v>
      </c>
      <c r="C59" s="23" t="s">
        <v>48</v>
      </c>
      <c r="D59" s="23">
        <v>0.79899731688560804</v>
      </c>
      <c r="E59" s="26">
        <v>0</v>
      </c>
      <c r="F59" s="26">
        <v>0</v>
      </c>
      <c r="G59" s="26">
        <v>0</v>
      </c>
      <c r="H59" s="31">
        <f t="shared" si="0"/>
        <v>0.79899731688560804</v>
      </c>
      <c r="I59" s="30">
        <f t="shared" si="7"/>
        <v>0</v>
      </c>
      <c r="J59" s="30">
        <f t="shared" si="8"/>
        <v>0</v>
      </c>
      <c r="K59" s="30">
        <f t="shared" si="9"/>
        <v>0</v>
      </c>
      <c r="L59" s="30">
        <f t="shared" si="10"/>
        <v>100</v>
      </c>
      <c r="M59" s="26">
        <v>2.8412428102199998E-2</v>
      </c>
      <c r="N59" s="26">
        <v>9.3594282486599997E-2</v>
      </c>
      <c r="O59" s="26">
        <v>0.17810730150599999</v>
      </c>
      <c r="P59" s="23">
        <f t="shared" si="1"/>
        <v>2.8412428102199998E-2</v>
      </c>
      <c r="Q59" s="23">
        <f t="shared" si="2"/>
        <v>6.5181854384399995E-2</v>
      </c>
      <c r="R59" s="23">
        <f t="shared" si="3"/>
        <v>8.451301901939999E-2</v>
      </c>
      <c r="S59" s="24">
        <f t="shared" si="4"/>
        <v>3.5560104523189264</v>
      </c>
      <c r="T59" s="24">
        <f t="shared" si="5"/>
        <v>8.1579566047193666</v>
      </c>
      <c r="U59" s="24">
        <f t="shared" si="6"/>
        <v>10.577384583570469</v>
      </c>
    </row>
    <row r="60" spans="1:21" ht="15" x14ac:dyDescent="0.25">
      <c r="A60" s="32">
        <v>1412</v>
      </c>
      <c r="B60" s="23" t="s">
        <v>47</v>
      </c>
      <c r="C60" s="23" t="s">
        <v>16</v>
      </c>
      <c r="D60" s="23">
        <v>8.1908620664358605</v>
      </c>
      <c r="E60" s="26">
        <v>0</v>
      </c>
      <c r="F60" s="26">
        <v>0</v>
      </c>
      <c r="G60" s="26">
        <v>0</v>
      </c>
      <c r="H60" s="31">
        <f t="shared" si="0"/>
        <v>8.1908620664358605</v>
      </c>
      <c r="I60" s="30">
        <f t="shared" si="7"/>
        <v>0</v>
      </c>
      <c r="J60" s="30">
        <f t="shared" si="8"/>
        <v>0</v>
      </c>
      <c r="K60" s="30">
        <f t="shared" si="9"/>
        <v>0</v>
      </c>
      <c r="L60" s="30">
        <f t="shared" si="10"/>
        <v>100</v>
      </c>
      <c r="M60" s="26">
        <v>0</v>
      </c>
      <c r="N60" s="26">
        <v>0</v>
      </c>
      <c r="O60" s="26">
        <v>0.107087053655</v>
      </c>
      <c r="P60" s="23">
        <f t="shared" si="1"/>
        <v>0</v>
      </c>
      <c r="Q60" s="23">
        <f t="shared" si="2"/>
        <v>0</v>
      </c>
      <c r="R60" s="23">
        <f t="shared" si="3"/>
        <v>0.107087053655</v>
      </c>
      <c r="S60" s="24">
        <f t="shared" si="4"/>
        <v>0</v>
      </c>
      <c r="T60" s="24">
        <f t="shared" si="5"/>
        <v>0</v>
      </c>
      <c r="U60" s="24">
        <f t="shared" si="6"/>
        <v>1.307396618163263</v>
      </c>
    </row>
    <row r="61" spans="1:21" ht="15" x14ac:dyDescent="0.25">
      <c r="A61" s="32">
        <v>1422</v>
      </c>
      <c r="B61" s="23" t="s">
        <v>45</v>
      </c>
      <c r="C61" s="23" t="s">
        <v>46</v>
      </c>
      <c r="D61" s="23">
        <v>0.113965818147716</v>
      </c>
      <c r="E61" s="26">
        <v>0</v>
      </c>
      <c r="F61" s="26">
        <v>0</v>
      </c>
      <c r="G61" s="26">
        <v>0</v>
      </c>
      <c r="H61" s="31">
        <f t="shared" si="0"/>
        <v>0.113965818147716</v>
      </c>
      <c r="I61" s="30">
        <f t="shared" si="7"/>
        <v>0</v>
      </c>
      <c r="J61" s="30">
        <f t="shared" si="8"/>
        <v>0</v>
      </c>
      <c r="K61" s="30">
        <f t="shared" si="9"/>
        <v>0</v>
      </c>
      <c r="L61" s="30">
        <f t="shared" si="10"/>
        <v>100</v>
      </c>
      <c r="M61" s="26">
        <v>0</v>
      </c>
      <c r="N61" s="26">
        <v>0</v>
      </c>
      <c r="O61" s="26">
        <v>1.5807871625400001E-3</v>
      </c>
      <c r="P61" s="23">
        <f t="shared" si="1"/>
        <v>0</v>
      </c>
      <c r="Q61" s="23">
        <f t="shared" si="2"/>
        <v>0</v>
      </c>
      <c r="R61" s="23">
        <f t="shared" si="3"/>
        <v>1.5807871625400001E-3</v>
      </c>
      <c r="S61" s="24">
        <f t="shared" si="4"/>
        <v>0</v>
      </c>
      <c r="T61" s="24">
        <f t="shared" si="5"/>
        <v>0</v>
      </c>
      <c r="U61" s="24">
        <f t="shared" si="6"/>
        <v>1.3870713063201756</v>
      </c>
    </row>
    <row r="62" spans="1:21" ht="15" x14ac:dyDescent="0.25">
      <c r="A62" s="32">
        <v>1426</v>
      </c>
      <c r="B62" s="23" t="s">
        <v>45</v>
      </c>
      <c r="C62" s="23" t="s">
        <v>46</v>
      </c>
      <c r="D62" s="23">
        <v>0.112337100310686</v>
      </c>
      <c r="E62" s="26">
        <v>0</v>
      </c>
      <c r="F62" s="26">
        <v>0</v>
      </c>
      <c r="G62" s="26">
        <v>0</v>
      </c>
      <c r="H62" s="31">
        <f t="shared" si="0"/>
        <v>0.112337100310686</v>
      </c>
      <c r="I62" s="30">
        <f t="shared" si="7"/>
        <v>0</v>
      </c>
      <c r="J62" s="30">
        <f t="shared" si="8"/>
        <v>0</v>
      </c>
      <c r="K62" s="30">
        <f t="shared" si="9"/>
        <v>0</v>
      </c>
      <c r="L62" s="30">
        <f t="shared" si="10"/>
        <v>100</v>
      </c>
      <c r="M62" s="26">
        <v>0</v>
      </c>
      <c r="N62" s="26">
        <v>0</v>
      </c>
      <c r="O62" s="26">
        <v>1.52841854272E-2</v>
      </c>
      <c r="P62" s="23">
        <f t="shared" si="1"/>
        <v>0</v>
      </c>
      <c r="Q62" s="23">
        <f t="shared" si="2"/>
        <v>0</v>
      </c>
      <c r="R62" s="23">
        <f t="shared" si="3"/>
        <v>1.52841854272E-2</v>
      </c>
      <c r="S62" s="24">
        <f t="shared" si="4"/>
        <v>0</v>
      </c>
      <c r="T62" s="24">
        <f t="shared" si="5"/>
        <v>0</v>
      </c>
      <c r="U62" s="24">
        <f t="shared" si="6"/>
        <v>13.605643536221933</v>
      </c>
    </row>
    <row r="63" spans="1:21" ht="15" x14ac:dyDescent="0.25">
      <c r="A63" s="25">
        <v>1461</v>
      </c>
      <c r="B63" s="25" t="s">
        <v>45</v>
      </c>
      <c r="C63" s="23" t="s">
        <v>46</v>
      </c>
      <c r="D63" s="28">
        <v>0.16952049498268701</v>
      </c>
      <c r="E63" s="26">
        <v>0</v>
      </c>
      <c r="F63" s="26">
        <v>0</v>
      </c>
      <c r="G63" s="26">
        <v>0</v>
      </c>
      <c r="H63" s="31">
        <f t="shared" si="0"/>
        <v>0.16952049498268701</v>
      </c>
      <c r="I63" s="30">
        <f t="shared" si="7"/>
        <v>0</v>
      </c>
      <c r="J63" s="30">
        <f t="shared" si="8"/>
        <v>0</v>
      </c>
      <c r="K63" s="30">
        <f t="shared" si="9"/>
        <v>0</v>
      </c>
      <c r="L63" s="30">
        <f t="shared" si="10"/>
        <v>100</v>
      </c>
      <c r="M63" s="26">
        <v>0</v>
      </c>
      <c r="N63" s="26">
        <v>0</v>
      </c>
      <c r="O63" s="26">
        <v>5.080128752E-6</v>
      </c>
      <c r="P63" s="23">
        <f t="shared" si="1"/>
        <v>0</v>
      </c>
      <c r="Q63" s="23">
        <f t="shared" si="2"/>
        <v>0</v>
      </c>
      <c r="R63" s="23">
        <f t="shared" si="3"/>
        <v>5.080128752E-6</v>
      </c>
      <c r="S63" s="24">
        <f t="shared" si="4"/>
        <v>0</v>
      </c>
      <c r="T63" s="24">
        <f t="shared" si="5"/>
        <v>0</v>
      </c>
      <c r="U63" s="24">
        <f t="shared" si="6"/>
        <v>2.9967637556266159E-3</v>
      </c>
    </row>
    <row r="64" spans="1:21" ht="15" x14ac:dyDescent="0.25">
      <c r="A64" s="25">
        <v>1464</v>
      </c>
      <c r="B64" s="25" t="s">
        <v>45</v>
      </c>
      <c r="C64" s="23" t="s">
        <v>16</v>
      </c>
      <c r="D64" s="28">
        <v>1.1833878397405E-2</v>
      </c>
      <c r="E64" s="26">
        <v>0</v>
      </c>
      <c r="F64" s="26">
        <v>0</v>
      </c>
      <c r="G64" s="26">
        <v>0</v>
      </c>
      <c r="H64" s="31">
        <f t="shared" si="0"/>
        <v>1.1833878397405E-2</v>
      </c>
      <c r="I64" s="30">
        <f t="shared" si="7"/>
        <v>0</v>
      </c>
      <c r="J64" s="30">
        <f t="shared" si="8"/>
        <v>0</v>
      </c>
      <c r="K64" s="30">
        <f t="shared" si="9"/>
        <v>0</v>
      </c>
      <c r="L64" s="30">
        <f t="shared" si="10"/>
        <v>100</v>
      </c>
      <c r="M64" s="26">
        <v>0</v>
      </c>
      <c r="N64" s="26">
        <v>0</v>
      </c>
      <c r="O64" s="26">
        <v>0</v>
      </c>
      <c r="P64" s="23">
        <f t="shared" si="1"/>
        <v>0</v>
      </c>
      <c r="Q64" s="23">
        <f t="shared" si="2"/>
        <v>0</v>
      </c>
      <c r="R64" s="23">
        <f t="shared" si="3"/>
        <v>0</v>
      </c>
      <c r="S64" s="24">
        <f t="shared" si="4"/>
        <v>0</v>
      </c>
      <c r="T64" s="24">
        <f t="shared" si="5"/>
        <v>0</v>
      </c>
      <c r="U64" s="24">
        <f t="shared" si="6"/>
        <v>0</v>
      </c>
    </row>
    <row r="65" spans="1:21" ht="15" x14ac:dyDescent="0.25">
      <c r="A65" s="25">
        <v>1479</v>
      </c>
      <c r="B65" s="25" t="s">
        <v>45</v>
      </c>
      <c r="C65" s="23" t="s">
        <v>46</v>
      </c>
      <c r="D65" s="28">
        <v>5.2968147620203999E-2</v>
      </c>
      <c r="E65" s="26">
        <v>0</v>
      </c>
      <c r="F65" s="26">
        <v>0</v>
      </c>
      <c r="G65" s="26">
        <v>0</v>
      </c>
      <c r="H65" s="31">
        <f t="shared" si="0"/>
        <v>5.2968147620203999E-2</v>
      </c>
      <c r="I65" s="30">
        <f t="shared" si="7"/>
        <v>0</v>
      </c>
      <c r="J65" s="30">
        <f t="shared" si="8"/>
        <v>0</v>
      </c>
      <c r="K65" s="30">
        <f t="shared" si="9"/>
        <v>0</v>
      </c>
      <c r="L65" s="30">
        <f t="shared" si="10"/>
        <v>100</v>
      </c>
      <c r="M65" s="26">
        <v>0</v>
      </c>
      <c r="N65" s="26">
        <v>0</v>
      </c>
      <c r="O65" s="26">
        <v>0</v>
      </c>
      <c r="P65" s="23">
        <f t="shared" si="1"/>
        <v>0</v>
      </c>
      <c r="Q65" s="23">
        <f t="shared" si="2"/>
        <v>0</v>
      </c>
      <c r="R65" s="23">
        <f t="shared" si="3"/>
        <v>0</v>
      </c>
      <c r="S65" s="24">
        <f t="shared" si="4"/>
        <v>0</v>
      </c>
      <c r="T65" s="24">
        <f t="shared" si="5"/>
        <v>0</v>
      </c>
      <c r="U65" s="24">
        <f t="shared" si="6"/>
        <v>0</v>
      </c>
    </row>
    <row r="66" spans="1:21" ht="15" x14ac:dyDescent="0.25">
      <c r="A66" s="25">
        <v>1486</v>
      </c>
      <c r="B66" s="25" t="s">
        <v>45</v>
      </c>
      <c r="C66" s="23" t="s">
        <v>48</v>
      </c>
      <c r="D66" s="28">
        <v>0.51409059314286398</v>
      </c>
      <c r="E66" s="26">
        <v>0</v>
      </c>
      <c r="F66" s="26">
        <v>0</v>
      </c>
      <c r="G66" s="26">
        <v>0</v>
      </c>
      <c r="H66" s="31">
        <f t="shared" ref="H66:H129" si="11">D66-(E66+F66+G66)</f>
        <v>0.51409059314286398</v>
      </c>
      <c r="I66" s="30">
        <f t="shared" si="7"/>
        <v>0</v>
      </c>
      <c r="J66" s="30">
        <f t="shared" si="8"/>
        <v>0</v>
      </c>
      <c r="K66" s="30">
        <f t="shared" si="9"/>
        <v>0</v>
      </c>
      <c r="L66" s="30">
        <f t="shared" si="10"/>
        <v>100</v>
      </c>
      <c r="M66" s="26">
        <v>0</v>
      </c>
      <c r="N66" s="26">
        <v>0</v>
      </c>
      <c r="O66" s="26">
        <v>6.1634673404200001E-2</v>
      </c>
      <c r="P66" s="23">
        <f t="shared" si="1"/>
        <v>0</v>
      </c>
      <c r="Q66" s="23">
        <f t="shared" si="2"/>
        <v>0</v>
      </c>
      <c r="R66" s="23">
        <f t="shared" si="3"/>
        <v>6.1634673404200001E-2</v>
      </c>
      <c r="S66" s="24">
        <f t="shared" si="4"/>
        <v>0</v>
      </c>
      <c r="T66" s="24">
        <f t="shared" si="5"/>
        <v>0</v>
      </c>
      <c r="U66" s="24">
        <f t="shared" si="6"/>
        <v>11.989068507828529</v>
      </c>
    </row>
    <row r="67" spans="1:21" ht="15" x14ac:dyDescent="0.25">
      <c r="A67" s="25">
        <v>1490</v>
      </c>
      <c r="B67" s="25" t="s">
        <v>45</v>
      </c>
      <c r="C67" s="23" t="s">
        <v>46</v>
      </c>
      <c r="D67" s="28">
        <v>6.1998502871671803</v>
      </c>
      <c r="E67" s="26">
        <v>0</v>
      </c>
      <c r="F67" s="26">
        <v>0</v>
      </c>
      <c r="G67" s="26">
        <v>0</v>
      </c>
      <c r="H67" s="31">
        <f t="shared" si="11"/>
        <v>6.1998502871671803</v>
      </c>
      <c r="I67" s="30">
        <f t="shared" si="7"/>
        <v>0</v>
      </c>
      <c r="J67" s="30">
        <f t="shared" si="8"/>
        <v>0</v>
      </c>
      <c r="K67" s="30">
        <f t="shared" si="9"/>
        <v>0</v>
      </c>
      <c r="L67" s="30">
        <f t="shared" si="10"/>
        <v>100</v>
      </c>
      <c r="M67" s="26">
        <v>2.57610975187E-2</v>
      </c>
      <c r="N67" s="26">
        <v>3.3206778884599997E-2</v>
      </c>
      <c r="O67" s="26">
        <v>0.100730048312</v>
      </c>
      <c r="P67" s="23">
        <f t="shared" ref="P67:P130" si="12">M67</f>
        <v>2.57610975187E-2</v>
      </c>
      <c r="Q67" s="23">
        <f t="shared" ref="Q67:Q130" si="13">N67-M67</f>
        <v>7.4456813658999969E-3</v>
      </c>
      <c r="R67" s="23">
        <f t="shared" ref="R67:R130" si="14">O67-N67</f>
        <v>6.7523269427400001E-2</v>
      </c>
      <c r="S67" s="24">
        <f t="shared" ref="S67:S130" si="15">P67/D67*100</f>
        <v>0.41551160633704098</v>
      </c>
      <c r="T67" s="24">
        <f t="shared" ref="T67:T130" si="16">Q67/D67*100</f>
        <v>0.12009453488435862</v>
      </c>
      <c r="U67" s="24">
        <f t="shared" ref="U67:U130" si="17">R67/D67*100</f>
        <v>1.0891112897865243</v>
      </c>
    </row>
    <row r="68" spans="1:21" ht="15" x14ac:dyDescent="0.25">
      <c r="A68" s="32">
        <v>1502</v>
      </c>
      <c r="B68" s="23" t="s">
        <v>50</v>
      </c>
      <c r="C68" s="23" t="s">
        <v>48</v>
      </c>
      <c r="D68" s="23">
        <v>1.2171138350270001</v>
      </c>
      <c r="E68" s="26">
        <v>0</v>
      </c>
      <c r="F68" s="26">
        <v>0</v>
      </c>
      <c r="G68" s="26">
        <v>0</v>
      </c>
      <c r="H68" s="31">
        <f t="shared" si="11"/>
        <v>1.2171138350270001</v>
      </c>
      <c r="I68" s="30">
        <f t="shared" ref="I68:I131" si="18">E68/D68*100</f>
        <v>0</v>
      </c>
      <c r="J68" s="30">
        <f t="shared" ref="J68:J131" si="19">F68/D68*100</f>
        <v>0</v>
      </c>
      <c r="K68" s="30">
        <f t="shared" ref="K68:K131" si="20">G68/D68*100</f>
        <v>0</v>
      </c>
      <c r="L68" s="30">
        <f t="shared" ref="L68:L131" si="21">100-K68-J68-I68</f>
        <v>100</v>
      </c>
      <c r="M68" s="26">
        <v>3.9162662780899997E-3</v>
      </c>
      <c r="N68" s="26">
        <v>1.1536045662700001E-2</v>
      </c>
      <c r="O68" s="26">
        <v>8.3580343711300006E-2</v>
      </c>
      <c r="P68" s="23">
        <f t="shared" si="12"/>
        <v>3.9162662780899997E-3</v>
      </c>
      <c r="Q68" s="23">
        <f t="shared" si="13"/>
        <v>7.6197793846100011E-3</v>
      </c>
      <c r="R68" s="23">
        <f t="shared" si="14"/>
        <v>7.2044298048600006E-2</v>
      </c>
      <c r="S68" s="24">
        <f t="shared" si="15"/>
        <v>0.32176663886193702</v>
      </c>
      <c r="T68" s="24">
        <f t="shared" si="16"/>
        <v>0.62605314025051451</v>
      </c>
      <c r="U68" s="24">
        <f t="shared" si="17"/>
        <v>5.9192736106727271</v>
      </c>
    </row>
    <row r="69" spans="1:21" ht="15" x14ac:dyDescent="0.25">
      <c r="A69" s="25">
        <v>1507</v>
      </c>
      <c r="B69" s="25" t="s">
        <v>45</v>
      </c>
      <c r="C69" s="23" t="s">
        <v>16</v>
      </c>
      <c r="D69" s="28">
        <v>0.39306449783139402</v>
      </c>
      <c r="E69" s="26">
        <v>0</v>
      </c>
      <c r="F69" s="26">
        <v>0</v>
      </c>
      <c r="G69" s="26">
        <v>0</v>
      </c>
      <c r="H69" s="31">
        <f t="shared" si="11"/>
        <v>0.39306449783139402</v>
      </c>
      <c r="I69" s="30">
        <f t="shared" si="18"/>
        <v>0</v>
      </c>
      <c r="J69" s="30">
        <f t="shared" si="19"/>
        <v>0</v>
      </c>
      <c r="K69" s="30">
        <f t="shared" si="20"/>
        <v>0</v>
      </c>
      <c r="L69" s="30">
        <f t="shared" si="21"/>
        <v>100</v>
      </c>
      <c r="M69" s="26">
        <v>0</v>
      </c>
      <c r="N69" s="26">
        <v>0</v>
      </c>
      <c r="O69" s="26">
        <v>8.5554156604000006E-5</v>
      </c>
      <c r="P69" s="23">
        <f t="shared" si="12"/>
        <v>0</v>
      </c>
      <c r="Q69" s="23">
        <f t="shared" si="13"/>
        <v>0</v>
      </c>
      <c r="R69" s="23">
        <f t="shared" si="14"/>
        <v>8.5554156604000006E-5</v>
      </c>
      <c r="S69" s="24">
        <f t="shared" si="15"/>
        <v>0</v>
      </c>
      <c r="T69" s="24">
        <f t="shared" si="16"/>
        <v>0</v>
      </c>
      <c r="U69" s="24">
        <f t="shared" si="17"/>
        <v>2.176593334580389E-2</v>
      </c>
    </row>
    <row r="70" spans="1:21" ht="15" x14ac:dyDescent="0.25">
      <c r="A70" s="25">
        <v>1515</v>
      </c>
      <c r="B70" s="25" t="s">
        <v>45</v>
      </c>
      <c r="C70" s="23" t="s">
        <v>46</v>
      </c>
      <c r="D70" s="28">
        <v>6.4895404496479996</v>
      </c>
      <c r="E70" s="26">
        <v>0</v>
      </c>
      <c r="F70" s="26">
        <v>0</v>
      </c>
      <c r="G70" s="26">
        <v>0</v>
      </c>
      <c r="H70" s="31">
        <f t="shared" si="11"/>
        <v>6.4895404496479996</v>
      </c>
      <c r="I70" s="30">
        <f t="shared" si="18"/>
        <v>0</v>
      </c>
      <c r="J70" s="30">
        <f t="shared" si="19"/>
        <v>0</v>
      </c>
      <c r="K70" s="30">
        <f t="shared" si="20"/>
        <v>0</v>
      </c>
      <c r="L70" s="30">
        <f t="shared" si="21"/>
        <v>100</v>
      </c>
      <c r="M70" s="26">
        <v>4.2689104217700002E-2</v>
      </c>
      <c r="N70" s="26">
        <v>0.114058629691</v>
      </c>
      <c r="O70" s="26">
        <v>0.41033598703099999</v>
      </c>
      <c r="P70" s="23">
        <f t="shared" si="12"/>
        <v>4.2689104217700002E-2</v>
      </c>
      <c r="Q70" s="23">
        <f t="shared" si="13"/>
        <v>7.13695254733E-2</v>
      </c>
      <c r="R70" s="23">
        <f t="shared" si="14"/>
        <v>0.29627735733999999</v>
      </c>
      <c r="S70" s="24">
        <f t="shared" si="15"/>
        <v>0.65781397849235235</v>
      </c>
      <c r="T70" s="24">
        <f t="shared" si="16"/>
        <v>1.0997623949962616</v>
      </c>
      <c r="U70" s="24">
        <f t="shared" si="17"/>
        <v>4.565459752332238</v>
      </c>
    </row>
    <row r="71" spans="1:21" ht="15" x14ac:dyDescent="0.25">
      <c r="A71" s="25">
        <v>1518</v>
      </c>
      <c r="B71" s="25" t="s">
        <v>45</v>
      </c>
      <c r="C71" s="23" t="s">
        <v>46</v>
      </c>
      <c r="D71" s="28">
        <v>0.95685271659637094</v>
      </c>
      <c r="E71" s="26">
        <v>0</v>
      </c>
      <c r="F71" s="26">
        <v>0</v>
      </c>
      <c r="G71" s="26">
        <v>0</v>
      </c>
      <c r="H71" s="31">
        <f t="shared" si="11"/>
        <v>0.95685271659637094</v>
      </c>
      <c r="I71" s="30">
        <f t="shared" si="18"/>
        <v>0</v>
      </c>
      <c r="J71" s="30">
        <f t="shared" si="19"/>
        <v>0</v>
      </c>
      <c r="K71" s="30">
        <f t="shared" si="20"/>
        <v>0</v>
      </c>
      <c r="L71" s="30">
        <f t="shared" si="21"/>
        <v>100</v>
      </c>
      <c r="M71" s="26">
        <v>0</v>
      </c>
      <c r="N71" s="26">
        <v>0</v>
      </c>
      <c r="O71" s="26">
        <v>0</v>
      </c>
      <c r="P71" s="23">
        <f t="shared" si="12"/>
        <v>0</v>
      </c>
      <c r="Q71" s="23">
        <f t="shared" si="13"/>
        <v>0</v>
      </c>
      <c r="R71" s="23">
        <f t="shared" si="14"/>
        <v>0</v>
      </c>
      <c r="S71" s="24">
        <f t="shared" si="15"/>
        <v>0</v>
      </c>
      <c r="T71" s="24">
        <f t="shared" si="16"/>
        <v>0</v>
      </c>
      <c r="U71" s="24">
        <f t="shared" si="17"/>
        <v>0</v>
      </c>
    </row>
    <row r="72" spans="1:21" ht="15" x14ac:dyDescent="0.25">
      <c r="A72" s="25">
        <v>1527</v>
      </c>
      <c r="B72" s="25" t="s">
        <v>45</v>
      </c>
      <c r="C72" s="23" t="s">
        <v>46</v>
      </c>
      <c r="D72" s="28">
        <v>0.66428756897517205</v>
      </c>
      <c r="E72" s="26">
        <v>0</v>
      </c>
      <c r="F72" s="26">
        <v>0</v>
      </c>
      <c r="G72" s="26">
        <v>0</v>
      </c>
      <c r="H72" s="31">
        <f t="shared" si="11"/>
        <v>0.66428756897517205</v>
      </c>
      <c r="I72" s="30">
        <f t="shared" si="18"/>
        <v>0</v>
      </c>
      <c r="J72" s="30">
        <f t="shared" si="19"/>
        <v>0</v>
      </c>
      <c r="K72" s="30">
        <f t="shared" si="20"/>
        <v>0</v>
      </c>
      <c r="L72" s="30">
        <f t="shared" si="21"/>
        <v>100</v>
      </c>
      <c r="M72" s="26">
        <v>0</v>
      </c>
      <c r="N72" s="26">
        <v>9.4846383660600001E-3</v>
      </c>
      <c r="O72" s="26">
        <v>2.8461698036500001E-2</v>
      </c>
      <c r="P72" s="23">
        <f t="shared" si="12"/>
        <v>0</v>
      </c>
      <c r="Q72" s="23">
        <f t="shared" si="13"/>
        <v>9.4846383660600001E-3</v>
      </c>
      <c r="R72" s="23">
        <f t="shared" si="14"/>
        <v>1.897705967044E-2</v>
      </c>
      <c r="S72" s="24">
        <f t="shared" si="15"/>
        <v>0</v>
      </c>
      <c r="T72" s="24">
        <f t="shared" si="16"/>
        <v>1.4277910364471222</v>
      </c>
      <c r="U72" s="24">
        <f t="shared" si="17"/>
        <v>2.85675369474651</v>
      </c>
    </row>
    <row r="73" spans="1:21" ht="15" x14ac:dyDescent="0.25">
      <c r="A73" s="25">
        <v>1538</v>
      </c>
      <c r="B73" s="25" t="s">
        <v>45</v>
      </c>
      <c r="C73" s="23" t="s">
        <v>46</v>
      </c>
      <c r="D73" s="28">
        <v>0.17067219987332699</v>
      </c>
      <c r="E73" s="26">
        <v>0</v>
      </c>
      <c r="F73" s="26">
        <v>0</v>
      </c>
      <c r="G73" s="26">
        <v>0</v>
      </c>
      <c r="H73" s="31">
        <f t="shared" si="11"/>
        <v>0.17067219987332699</v>
      </c>
      <c r="I73" s="30">
        <f t="shared" si="18"/>
        <v>0</v>
      </c>
      <c r="J73" s="30">
        <f t="shared" si="19"/>
        <v>0</v>
      </c>
      <c r="K73" s="30">
        <f t="shared" si="20"/>
        <v>0</v>
      </c>
      <c r="L73" s="30">
        <f t="shared" si="21"/>
        <v>100</v>
      </c>
      <c r="M73" s="26">
        <v>0</v>
      </c>
      <c r="N73" s="26">
        <v>0</v>
      </c>
      <c r="O73" s="26">
        <v>0</v>
      </c>
      <c r="P73" s="23">
        <f t="shared" si="12"/>
        <v>0</v>
      </c>
      <c r="Q73" s="23">
        <f t="shared" si="13"/>
        <v>0</v>
      </c>
      <c r="R73" s="23">
        <f t="shared" si="14"/>
        <v>0</v>
      </c>
      <c r="S73" s="24">
        <f t="shared" si="15"/>
        <v>0</v>
      </c>
      <c r="T73" s="24">
        <f t="shared" si="16"/>
        <v>0</v>
      </c>
      <c r="U73" s="24">
        <f t="shared" si="17"/>
        <v>0</v>
      </c>
    </row>
    <row r="74" spans="1:21" ht="15" x14ac:dyDescent="0.25">
      <c r="A74" s="25">
        <v>1540</v>
      </c>
      <c r="B74" s="25" t="s">
        <v>45</v>
      </c>
      <c r="C74" s="23" t="s">
        <v>46</v>
      </c>
      <c r="D74" s="28">
        <v>0.49200092930223499</v>
      </c>
      <c r="E74" s="26">
        <v>0</v>
      </c>
      <c r="F74" s="26">
        <v>0</v>
      </c>
      <c r="G74" s="26">
        <v>0</v>
      </c>
      <c r="H74" s="31">
        <f t="shared" si="11"/>
        <v>0.49200092930223499</v>
      </c>
      <c r="I74" s="30">
        <f t="shared" si="18"/>
        <v>0</v>
      </c>
      <c r="J74" s="30">
        <f t="shared" si="19"/>
        <v>0</v>
      </c>
      <c r="K74" s="30">
        <f t="shared" si="20"/>
        <v>0</v>
      </c>
      <c r="L74" s="30">
        <f t="shared" si="21"/>
        <v>100</v>
      </c>
      <c r="M74" s="26">
        <v>0</v>
      </c>
      <c r="N74" s="26">
        <v>0</v>
      </c>
      <c r="O74" s="26">
        <v>1.30498637393E-2</v>
      </c>
      <c r="P74" s="23">
        <f t="shared" si="12"/>
        <v>0</v>
      </c>
      <c r="Q74" s="23">
        <f t="shared" si="13"/>
        <v>0</v>
      </c>
      <c r="R74" s="23">
        <f t="shared" si="14"/>
        <v>1.30498637393E-2</v>
      </c>
      <c r="S74" s="24">
        <f t="shared" si="15"/>
        <v>0</v>
      </c>
      <c r="T74" s="24">
        <f t="shared" si="16"/>
        <v>0</v>
      </c>
      <c r="U74" s="24">
        <f t="shared" si="17"/>
        <v>2.6524063191928442</v>
      </c>
    </row>
    <row r="75" spans="1:21" ht="15" x14ac:dyDescent="0.25">
      <c r="A75" s="25">
        <v>1547</v>
      </c>
      <c r="B75" s="25" t="s">
        <v>45</v>
      </c>
      <c r="C75" s="23" t="s">
        <v>46</v>
      </c>
      <c r="D75" s="28">
        <v>0.27115735956375198</v>
      </c>
      <c r="E75" s="26">
        <v>0</v>
      </c>
      <c r="F75" s="26">
        <v>0</v>
      </c>
      <c r="G75" s="26">
        <v>0</v>
      </c>
      <c r="H75" s="31">
        <f t="shared" si="11"/>
        <v>0.27115735956375198</v>
      </c>
      <c r="I75" s="30">
        <f t="shared" si="18"/>
        <v>0</v>
      </c>
      <c r="J75" s="30">
        <f t="shared" si="19"/>
        <v>0</v>
      </c>
      <c r="K75" s="30">
        <f t="shared" si="20"/>
        <v>0</v>
      </c>
      <c r="L75" s="30">
        <f t="shared" si="21"/>
        <v>100</v>
      </c>
      <c r="M75" s="26">
        <v>0</v>
      </c>
      <c r="N75" s="26">
        <v>0</v>
      </c>
      <c r="O75" s="26">
        <v>1.9717579824599998E-3</v>
      </c>
      <c r="P75" s="23">
        <f t="shared" si="12"/>
        <v>0</v>
      </c>
      <c r="Q75" s="23">
        <f t="shared" si="13"/>
        <v>0</v>
      </c>
      <c r="R75" s="23">
        <f t="shared" si="14"/>
        <v>1.9717579824599998E-3</v>
      </c>
      <c r="S75" s="24">
        <f t="shared" si="15"/>
        <v>0</v>
      </c>
      <c r="T75" s="24">
        <f t="shared" si="16"/>
        <v>0</v>
      </c>
      <c r="U75" s="24">
        <f t="shared" si="17"/>
        <v>0.72716373460496786</v>
      </c>
    </row>
    <row r="76" spans="1:21" ht="15" x14ac:dyDescent="0.25">
      <c r="A76" s="32">
        <v>1549</v>
      </c>
      <c r="B76" s="23" t="s">
        <v>45</v>
      </c>
      <c r="C76" s="23" t="s">
        <v>46</v>
      </c>
      <c r="D76" s="23">
        <v>0.86739959614298801</v>
      </c>
      <c r="E76" s="26">
        <v>0</v>
      </c>
      <c r="F76" s="26">
        <v>0</v>
      </c>
      <c r="G76" s="26">
        <v>0</v>
      </c>
      <c r="H76" s="31">
        <f t="shared" si="11"/>
        <v>0.86739959614298801</v>
      </c>
      <c r="I76" s="30">
        <f t="shared" si="18"/>
        <v>0</v>
      </c>
      <c r="J76" s="30">
        <f t="shared" si="19"/>
        <v>0</v>
      </c>
      <c r="K76" s="30">
        <f t="shared" si="20"/>
        <v>0</v>
      </c>
      <c r="L76" s="30">
        <f t="shared" si="21"/>
        <v>100</v>
      </c>
      <c r="M76" s="26">
        <v>0</v>
      </c>
      <c r="N76" s="26">
        <v>0</v>
      </c>
      <c r="O76" s="26">
        <v>0</v>
      </c>
      <c r="P76" s="23">
        <f t="shared" si="12"/>
        <v>0</v>
      </c>
      <c r="Q76" s="23">
        <f t="shared" si="13"/>
        <v>0</v>
      </c>
      <c r="R76" s="23">
        <f t="shared" si="14"/>
        <v>0</v>
      </c>
      <c r="S76" s="24">
        <f t="shared" si="15"/>
        <v>0</v>
      </c>
      <c r="T76" s="24">
        <f t="shared" si="16"/>
        <v>0</v>
      </c>
      <c r="U76" s="24">
        <f t="shared" si="17"/>
        <v>0</v>
      </c>
    </row>
    <row r="77" spans="1:21" ht="15" x14ac:dyDescent="0.25">
      <c r="A77" s="25">
        <v>1550</v>
      </c>
      <c r="B77" s="25" t="s">
        <v>45</v>
      </c>
      <c r="C77" s="23" t="s">
        <v>46</v>
      </c>
      <c r="D77" s="28">
        <v>0.28422806894878999</v>
      </c>
      <c r="E77" s="26">
        <v>0</v>
      </c>
      <c r="F77" s="26">
        <v>0</v>
      </c>
      <c r="G77" s="26">
        <v>0</v>
      </c>
      <c r="H77" s="31">
        <f t="shared" si="11"/>
        <v>0.28422806894878999</v>
      </c>
      <c r="I77" s="30">
        <f t="shared" si="18"/>
        <v>0</v>
      </c>
      <c r="J77" s="30">
        <f t="shared" si="19"/>
        <v>0</v>
      </c>
      <c r="K77" s="30">
        <f t="shared" si="20"/>
        <v>0</v>
      </c>
      <c r="L77" s="30">
        <f t="shared" si="21"/>
        <v>100</v>
      </c>
      <c r="M77" s="26">
        <v>0</v>
      </c>
      <c r="N77" s="26">
        <v>0</v>
      </c>
      <c r="O77" s="26">
        <v>4.1806947946199997E-2</v>
      </c>
      <c r="P77" s="23">
        <f t="shared" si="12"/>
        <v>0</v>
      </c>
      <c r="Q77" s="23">
        <f t="shared" si="13"/>
        <v>0</v>
      </c>
      <c r="R77" s="23">
        <f t="shared" si="14"/>
        <v>4.1806947946199997E-2</v>
      </c>
      <c r="S77" s="24">
        <f t="shared" si="15"/>
        <v>0</v>
      </c>
      <c r="T77" s="24">
        <f t="shared" si="16"/>
        <v>0</v>
      </c>
      <c r="U77" s="24">
        <f t="shared" si="17"/>
        <v>14.708944159112045</v>
      </c>
    </row>
    <row r="78" spans="1:21" ht="15" x14ac:dyDescent="0.25">
      <c r="A78" s="25">
        <v>1555</v>
      </c>
      <c r="B78" s="25" t="s">
        <v>45</v>
      </c>
      <c r="C78" s="23" t="s">
        <v>46</v>
      </c>
      <c r="D78" s="28">
        <v>0.48610808145155099</v>
      </c>
      <c r="E78" s="26">
        <v>0</v>
      </c>
      <c r="F78" s="26">
        <v>0</v>
      </c>
      <c r="G78" s="26">
        <v>0</v>
      </c>
      <c r="H78" s="31">
        <f t="shared" si="11"/>
        <v>0.48610808145155099</v>
      </c>
      <c r="I78" s="30">
        <f t="shared" si="18"/>
        <v>0</v>
      </c>
      <c r="J78" s="30">
        <f t="shared" si="19"/>
        <v>0</v>
      </c>
      <c r="K78" s="30">
        <f t="shared" si="20"/>
        <v>0</v>
      </c>
      <c r="L78" s="30">
        <f t="shared" si="21"/>
        <v>100</v>
      </c>
      <c r="M78" s="26">
        <v>0</v>
      </c>
      <c r="N78" s="26">
        <v>0</v>
      </c>
      <c r="O78" s="26">
        <v>0</v>
      </c>
      <c r="P78" s="23">
        <f t="shared" si="12"/>
        <v>0</v>
      </c>
      <c r="Q78" s="23">
        <f t="shared" si="13"/>
        <v>0</v>
      </c>
      <c r="R78" s="23">
        <f t="shared" si="14"/>
        <v>0</v>
      </c>
      <c r="S78" s="24">
        <f t="shared" si="15"/>
        <v>0</v>
      </c>
      <c r="T78" s="24">
        <f t="shared" si="16"/>
        <v>0</v>
      </c>
      <c r="U78" s="24">
        <f t="shared" si="17"/>
        <v>0</v>
      </c>
    </row>
    <row r="79" spans="1:21" ht="15" x14ac:dyDescent="0.25">
      <c r="A79" s="33">
        <v>1574</v>
      </c>
      <c r="B79" s="33" t="s">
        <v>45</v>
      </c>
      <c r="C79" s="34" t="s">
        <v>46</v>
      </c>
      <c r="D79" s="37">
        <v>0.37636131826553199</v>
      </c>
      <c r="E79" s="26">
        <v>0</v>
      </c>
      <c r="F79" s="26">
        <v>0</v>
      </c>
      <c r="G79" s="38">
        <v>0</v>
      </c>
      <c r="H79" s="31">
        <f t="shared" si="11"/>
        <v>0.37636131826553199</v>
      </c>
      <c r="I79" s="30">
        <f t="shared" si="18"/>
        <v>0</v>
      </c>
      <c r="J79" s="30">
        <f t="shared" si="19"/>
        <v>0</v>
      </c>
      <c r="K79" s="30">
        <f t="shared" si="20"/>
        <v>0</v>
      </c>
      <c r="L79" s="30">
        <f t="shared" si="21"/>
        <v>100</v>
      </c>
      <c r="M79" s="38">
        <v>0</v>
      </c>
      <c r="N79" s="38">
        <v>0</v>
      </c>
      <c r="O79" s="38">
        <v>1.0460000000000001E-3</v>
      </c>
      <c r="P79" s="23">
        <f t="shared" si="12"/>
        <v>0</v>
      </c>
      <c r="Q79" s="23">
        <f t="shared" si="13"/>
        <v>0</v>
      </c>
      <c r="R79" s="23">
        <f t="shared" si="14"/>
        <v>1.0460000000000001E-3</v>
      </c>
      <c r="S79" s="24">
        <f t="shared" si="15"/>
        <v>0</v>
      </c>
      <c r="T79" s="24">
        <f t="shared" si="16"/>
        <v>0</v>
      </c>
      <c r="U79" s="24">
        <f t="shared" si="17"/>
        <v>0.27792441710548527</v>
      </c>
    </row>
    <row r="80" spans="1:21" ht="15" x14ac:dyDescent="0.25">
      <c r="A80" s="33">
        <v>1574</v>
      </c>
      <c r="B80" s="33" t="s">
        <v>45</v>
      </c>
      <c r="C80" s="34" t="s">
        <v>46</v>
      </c>
      <c r="D80" s="40">
        <v>0.37765699963272098</v>
      </c>
      <c r="E80" s="26">
        <v>0</v>
      </c>
      <c r="F80" s="26">
        <v>0</v>
      </c>
      <c r="G80" s="38">
        <v>0</v>
      </c>
      <c r="H80" s="31">
        <f t="shared" si="11"/>
        <v>0.37765699963272098</v>
      </c>
      <c r="I80" s="30">
        <f t="shared" si="18"/>
        <v>0</v>
      </c>
      <c r="J80" s="30">
        <f t="shared" si="19"/>
        <v>0</v>
      </c>
      <c r="K80" s="30">
        <f t="shared" si="20"/>
        <v>0</v>
      </c>
      <c r="L80" s="30">
        <f t="shared" si="21"/>
        <v>100</v>
      </c>
      <c r="M80" s="38">
        <v>0</v>
      </c>
      <c r="N80" s="38">
        <v>0</v>
      </c>
      <c r="O80" s="38">
        <v>1.0300000000000001E-3</v>
      </c>
      <c r="P80" s="23">
        <f t="shared" si="12"/>
        <v>0</v>
      </c>
      <c r="Q80" s="23">
        <f t="shared" si="13"/>
        <v>0</v>
      </c>
      <c r="R80" s="23">
        <f t="shared" si="14"/>
        <v>1.0300000000000001E-3</v>
      </c>
      <c r="S80" s="24">
        <f t="shared" si="15"/>
        <v>0</v>
      </c>
      <c r="T80" s="24">
        <f t="shared" si="16"/>
        <v>0</v>
      </c>
      <c r="U80" s="24">
        <f t="shared" si="17"/>
        <v>0.272734253833954</v>
      </c>
    </row>
    <row r="81" spans="1:21" ht="15" x14ac:dyDescent="0.25">
      <c r="A81" s="32">
        <v>1591</v>
      </c>
      <c r="B81" s="23" t="s">
        <v>45</v>
      </c>
      <c r="C81" s="23" t="s">
        <v>46</v>
      </c>
      <c r="D81" s="23">
        <v>0.17965248638999201</v>
      </c>
      <c r="E81" s="26">
        <v>0</v>
      </c>
      <c r="F81" s="26">
        <v>0</v>
      </c>
      <c r="G81" s="26">
        <v>0</v>
      </c>
      <c r="H81" s="39">
        <f t="shared" si="11"/>
        <v>0.17965248638999201</v>
      </c>
      <c r="I81" s="30">
        <f t="shared" si="18"/>
        <v>0</v>
      </c>
      <c r="J81" s="30">
        <f t="shared" si="19"/>
        <v>0</v>
      </c>
      <c r="K81" s="30">
        <f t="shared" si="20"/>
        <v>0</v>
      </c>
      <c r="L81" s="30">
        <f t="shared" si="21"/>
        <v>100</v>
      </c>
      <c r="M81" s="26">
        <v>0</v>
      </c>
      <c r="N81" s="26">
        <v>0</v>
      </c>
      <c r="O81" s="26">
        <v>2.28882227275E-4</v>
      </c>
      <c r="P81" s="34">
        <f t="shared" si="12"/>
        <v>0</v>
      </c>
      <c r="Q81" s="34">
        <f t="shared" si="13"/>
        <v>0</v>
      </c>
      <c r="R81" s="34">
        <f t="shared" si="14"/>
        <v>2.28882227275E-4</v>
      </c>
      <c r="S81" s="24">
        <f t="shared" si="15"/>
        <v>0</v>
      </c>
      <c r="T81" s="24">
        <f t="shared" si="16"/>
        <v>0</v>
      </c>
      <c r="U81" s="24">
        <f t="shared" si="17"/>
        <v>0.12740276067103207</v>
      </c>
    </row>
    <row r="82" spans="1:21" ht="15" x14ac:dyDescent="0.25">
      <c r="A82" s="32">
        <v>1603</v>
      </c>
      <c r="B82" s="23" t="s">
        <v>45</v>
      </c>
      <c r="C82" s="23" t="s">
        <v>46</v>
      </c>
      <c r="D82" s="23">
        <v>0.68965948010001998</v>
      </c>
      <c r="E82" s="26">
        <v>0</v>
      </c>
      <c r="F82" s="26">
        <v>0</v>
      </c>
      <c r="G82" s="26">
        <v>0</v>
      </c>
      <c r="H82" s="39">
        <f t="shared" si="11"/>
        <v>0.68965948010001998</v>
      </c>
      <c r="I82" s="30">
        <f t="shared" si="18"/>
        <v>0</v>
      </c>
      <c r="J82" s="30">
        <f t="shared" si="19"/>
        <v>0</v>
      </c>
      <c r="K82" s="30">
        <f t="shared" si="20"/>
        <v>0</v>
      </c>
      <c r="L82" s="30">
        <f t="shared" si="21"/>
        <v>100</v>
      </c>
      <c r="M82" s="26">
        <v>0</v>
      </c>
      <c r="N82" s="26">
        <v>0</v>
      </c>
      <c r="O82" s="26">
        <v>6.4523546890999997E-3</v>
      </c>
      <c r="P82" s="34">
        <f t="shared" si="12"/>
        <v>0</v>
      </c>
      <c r="Q82" s="34">
        <f t="shared" si="13"/>
        <v>0</v>
      </c>
      <c r="R82" s="34">
        <f t="shared" si="14"/>
        <v>6.4523546890999997E-3</v>
      </c>
      <c r="S82" s="24">
        <f t="shared" si="15"/>
        <v>0</v>
      </c>
      <c r="T82" s="24">
        <f t="shared" si="16"/>
        <v>0</v>
      </c>
      <c r="U82" s="24">
        <f t="shared" si="17"/>
        <v>0.9355855861162421</v>
      </c>
    </row>
    <row r="83" spans="1:21" ht="15" x14ac:dyDescent="0.25">
      <c r="A83" s="32">
        <v>1604</v>
      </c>
      <c r="B83" s="23" t="s">
        <v>45</v>
      </c>
      <c r="C83" s="23" t="s">
        <v>46</v>
      </c>
      <c r="D83" s="23">
        <v>0.65264354601695296</v>
      </c>
      <c r="E83" s="26">
        <v>0</v>
      </c>
      <c r="F83" s="26">
        <v>0</v>
      </c>
      <c r="G83" s="26">
        <v>0</v>
      </c>
      <c r="H83" s="31">
        <f t="shared" si="11"/>
        <v>0.65264354601695296</v>
      </c>
      <c r="I83" s="30">
        <f t="shared" si="18"/>
        <v>0</v>
      </c>
      <c r="J83" s="30">
        <f t="shared" si="19"/>
        <v>0</v>
      </c>
      <c r="K83" s="30">
        <f t="shared" si="20"/>
        <v>0</v>
      </c>
      <c r="L83" s="30">
        <f t="shared" si="21"/>
        <v>100</v>
      </c>
      <c r="M83" s="26">
        <v>0</v>
      </c>
      <c r="N83" s="26">
        <v>0</v>
      </c>
      <c r="O83" s="26">
        <v>3.5922388344100001E-3</v>
      </c>
      <c r="P83" s="23">
        <f t="shared" si="12"/>
        <v>0</v>
      </c>
      <c r="Q83" s="23">
        <f t="shared" si="13"/>
        <v>0</v>
      </c>
      <c r="R83" s="23">
        <f t="shared" si="14"/>
        <v>3.5922388344100001E-3</v>
      </c>
      <c r="S83" s="24">
        <f t="shared" si="15"/>
        <v>0</v>
      </c>
      <c r="T83" s="24">
        <f t="shared" si="16"/>
        <v>0</v>
      </c>
      <c r="U83" s="24">
        <f t="shared" si="17"/>
        <v>0.55041359963386338</v>
      </c>
    </row>
    <row r="84" spans="1:21" ht="15" x14ac:dyDescent="0.25">
      <c r="A84" s="32">
        <v>1606</v>
      </c>
      <c r="B84" s="23" t="s">
        <v>45</v>
      </c>
      <c r="C84" s="23" t="s">
        <v>46</v>
      </c>
      <c r="D84" s="23">
        <v>0.61398757937894699</v>
      </c>
      <c r="E84" s="26">
        <v>0</v>
      </c>
      <c r="F84" s="26">
        <v>0</v>
      </c>
      <c r="G84" s="26">
        <v>0</v>
      </c>
      <c r="H84" s="31">
        <f t="shared" si="11"/>
        <v>0.61398757937894699</v>
      </c>
      <c r="I84" s="30">
        <f t="shared" si="18"/>
        <v>0</v>
      </c>
      <c r="J84" s="30">
        <f t="shared" si="19"/>
        <v>0</v>
      </c>
      <c r="K84" s="30">
        <f t="shared" si="20"/>
        <v>0</v>
      </c>
      <c r="L84" s="30">
        <f t="shared" si="21"/>
        <v>100</v>
      </c>
      <c r="M84" s="26">
        <v>0</v>
      </c>
      <c r="N84" s="26">
        <v>0</v>
      </c>
      <c r="O84" s="26">
        <v>4.59633981666E-2</v>
      </c>
      <c r="P84" s="23">
        <f t="shared" si="12"/>
        <v>0</v>
      </c>
      <c r="Q84" s="23">
        <f t="shared" si="13"/>
        <v>0</v>
      </c>
      <c r="R84" s="23">
        <f t="shared" si="14"/>
        <v>4.59633981666E-2</v>
      </c>
      <c r="S84" s="24">
        <f t="shared" si="15"/>
        <v>0</v>
      </c>
      <c r="T84" s="24">
        <f t="shared" si="16"/>
        <v>0</v>
      </c>
      <c r="U84" s="24">
        <f t="shared" si="17"/>
        <v>7.4860469022992815</v>
      </c>
    </row>
    <row r="85" spans="1:21" ht="15" x14ac:dyDescent="0.25">
      <c r="A85" s="25">
        <v>1608</v>
      </c>
      <c r="B85" s="25" t="s">
        <v>45</v>
      </c>
      <c r="C85" s="23" t="s">
        <v>46</v>
      </c>
      <c r="D85" s="28">
        <v>0.198374177951369</v>
      </c>
      <c r="E85" s="26">
        <v>0</v>
      </c>
      <c r="F85" s="26">
        <v>0</v>
      </c>
      <c r="G85" s="26">
        <v>0</v>
      </c>
      <c r="H85" s="31">
        <f t="shared" si="11"/>
        <v>0.198374177951369</v>
      </c>
      <c r="I85" s="30">
        <f t="shared" si="18"/>
        <v>0</v>
      </c>
      <c r="J85" s="30">
        <f t="shared" si="19"/>
        <v>0</v>
      </c>
      <c r="K85" s="30">
        <f t="shared" si="20"/>
        <v>0</v>
      </c>
      <c r="L85" s="30">
        <f t="shared" si="21"/>
        <v>100</v>
      </c>
      <c r="M85" s="26">
        <v>0</v>
      </c>
      <c r="N85" s="26">
        <v>0</v>
      </c>
      <c r="O85" s="26">
        <v>7.4018976690000003E-5</v>
      </c>
      <c r="P85" s="23">
        <f t="shared" si="12"/>
        <v>0</v>
      </c>
      <c r="Q85" s="23">
        <f t="shared" si="13"/>
        <v>0</v>
      </c>
      <c r="R85" s="23">
        <f t="shared" si="14"/>
        <v>7.4018976690000003E-5</v>
      </c>
      <c r="S85" s="24">
        <f t="shared" si="15"/>
        <v>0</v>
      </c>
      <c r="T85" s="24">
        <f t="shared" si="16"/>
        <v>0</v>
      </c>
      <c r="U85" s="24">
        <f t="shared" si="17"/>
        <v>3.7312808276965155E-2</v>
      </c>
    </row>
    <row r="86" spans="1:21" ht="15" x14ac:dyDescent="0.25">
      <c r="A86" s="32">
        <v>1616</v>
      </c>
      <c r="B86" s="23" t="s">
        <v>45</v>
      </c>
      <c r="C86" s="23" t="s">
        <v>16</v>
      </c>
      <c r="D86" s="23">
        <v>0.66069035880932803</v>
      </c>
      <c r="E86" s="26">
        <v>0</v>
      </c>
      <c r="F86" s="26">
        <v>0</v>
      </c>
      <c r="G86" s="26">
        <v>0</v>
      </c>
      <c r="H86" s="31">
        <f t="shared" si="11"/>
        <v>0.66069035880932803</v>
      </c>
      <c r="I86" s="30">
        <f t="shared" si="18"/>
        <v>0</v>
      </c>
      <c r="J86" s="30">
        <f t="shared" si="19"/>
        <v>0</v>
      </c>
      <c r="K86" s="30">
        <f t="shared" si="20"/>
        <v>0</v>
      </c>
      <c r="L86" s="30">
        <f t="shared" si="21"/>
        <v>100</v>
      </c>
      <c r="M86" s="26">
        <v>0</v>
      </c>
      <c r="N86" s="26">
        <v>4.0248627297299999E-2</v>
      </c>
      <c r="O86" s="26">
        <v>8.8684522365199997E-2</v>
      </c>
      <c r="P86" s="23">
        <f t="shared" si="12"/>
        <v>0</v>
      </c>
      <c r="Q86" s="23">
        <f t="shared" si="13"/>
        <v>4.0248627297299999E-2</v>
      </c>
      <c r="R86" s="23">
        <f t="shared" si="14"/>
        <v>4.8435895067899998E-2</v>
      </c>
      <c r="S86" s="24">
        <f t="shared" si="15"/>
        <v>0</v>
      </c>
      <c r="T86" s="24">
        <f t="shared" si="16"/>
        <v>6.0919047418573813</v>
      </c>
      <c r="U86" s="24">
        <f t="shared" si="17"/>
        <v>7.3311036587834266</v>
      </c>
    </row>
    <row r="87" spans="1:21" ht="15" x14ac:dyDescent="0.25">
      <c r="A87" s="32">
        <v>1644</v>
      </c>
      <c r="B87" s="23" t="s">
        <v>45</v>
      </c>
      <c r="C87" s="23" t="s">
        <v>46</v>
      </c>
      <c r="D87" s="23">
        <v>4.8003124633150998E-2</v>
      </c>
      <c r="E87" s="26">
        <v>0</v>
      </c>
      <c r="F87" s="26">
        <v>0</v>
      </c>
      <c r="G87" s="26">
        <v>0</v>
      </c>
      <c r="H87" s="31">
        <f t="shared" si="11"/>
        <v>4.8003124633150998E-2</v>
      </c>
      <c r="I87" s="30">
        <f t="shared" si="18"/>
        <v>0</v>
      </c>
      <c r="J87" s="30">
        <f t="shared" si="19"/>
        <v>0</v>
      </c>
      <c r="K87" s="30">
        <f t="shared" si="20"/>
        <v>0</v>
      </c>
      <c r="L87" s="30">
        <f t="shared" si="21"/>
        <v>100</v>
      </c>
      <c r="M87" s="26">
        <v>0</v>
      </c>
      <c r="N87" s="26">
        <v>0</v>
      </c>
      <c r="O87" s="26">
        <v>4.5599686143999997E-5</v>
      </c>
      <c r="P87" s="23">
        <f t="shared" si="12"/>
        <v>0</v>
      </c>
      <c r="Q87" s="23">
        <f t="shared" si="13"/>
        <v>0</v>
      </c>
      <c r="R87" s="23">
        <f t="shared" si="14"/>
        <v>4.5599686143999997E-5</v>
      </c>
      <c r="S87" s="24">
        <f t="shared" si="15"/>
        <v>0</v>
      </c>
      <c r="T87" s="24">
        <f t="shared" si="16"/>
        <v>0</v>
      </c>
      <c r="U87" s="24">
        <f t="shared" si="17"/>
        <v>9.4993162408658738E-2</v>
      </c>
    </row>
    <row r="88" spans="1:21" ht="15" x14ac:dyDescent="0.25">
      <c r="A88" s="25">
        <v>1654</v>
      </c>
      <c r="B88" s="25" t="s">
        <v>45</v>
      </c>
      <c r="C88" s="23" t="s">
        <v>46</v>
      </c>
      <c r="D88" s="28">
        <v>8.7781884498523005E-2</v>
      </c>
      <c r="E88" s="26">
        <v>0</v>
      </c>
      <c r="F88" s="26">
        <v>0</v>
      </c>
      <c r="G88" s="26">
        <v>0</v>
      </c>
      <c r="H88" s="31">
        <f t="shared" si="11"/>
        <v>8.7781884498523005E-2</v>
      </c>
      <c r="I88" s="30">
        <f t="shared" si="18"/>
        <v>0</v>
      </c>
      <c r="J88" s="30">
        <f t="shared" si="19"/>
        <v>0</v>
      </c>
      <c r="K88" s="30">
        <f t="shared" si="20"/>
        <v>0</v>
      </c>
      <c r="L88" s="30">
        <f t="shared" si="21"/>
        <v>100</v>
      </c>
      <c r="M88" s="26">
        <v>0</v>
      </c>
      <c r="N88" s="26">
        <v>0</v>
      </c>
      <c r="O88" s="26">
        <v>0</v>
      </c>
      <c r="P88" s="23">
        <f t="shared" si="12"/>
        <v>0</v>
      </c>
      <c r="Q88" s="23">
        <f t="shared" si="13"/>
        <v>0</v>
      </c>
      <c r="R88" s="23">
        <f t="shared" si="14"/>
        <v>0</v>
      </c>
      <c r="S88" s="24">
        <f t="shared" si="15"/>
        <v>0</v>
      </c>
      <c r="T88" s="24">
        <f t="shared" si="16"/>
        <v>0</v>
      </c>
      <c r="U88" s="24">
        <f t="shared" si="17"/>
        <v>0</v>
      </c>
    </row>
    <row r="89" spans="1:21" ht="15" x14ac:dyDescent="0.25">
      <c r="A89" s="25">
        <v>1672</v>
      </c>
      <c r="B89" s="25" t="s">
        <v>45</v>
      </c>
      <c r="C89" s="23" t="s">
        <v>46</v>
      </c>
      <c r="D89" s="28">
        <v>5.6830555711875001E-2</v>
      </c>
      <c r="E89" s="26">
        <v>0</v>
      </c>
      <c r="F89" s="26">
        <v>0</v>
      </c>
      <c r="G89" s="26">
        <v>0</v>
      </c>
      <c r="H89" s="31">
        <f t="shared" si="11"/>
        <v>5.6830555711875001E-2</v>
      </c>
      <c r="I89" s="30">
        <f t="shared" si="18"/>
        <v>0</v>
      </c>
      <c r="J89" s="30">
        <f t="shared" si="19"/>
        <v>0</v>
      </c>
      <c r="K89" s="30">
        <f t="shared" si="20"/>
        <v>0</v>
      </c>
      <c r="L89" s="30">
        <f t="shared" si="21"/>
        <v>100</v>
      </c>
      <c r="M89" s="26">
        <v>0</v>
      </c>
      <c r="N89" s="26">
        <v>0</v>
      </c>
      <c r="O89" s="26">
        <v>0</v>
      </c>
      <c r="P89" s="23">
        <f t="shared" si="12"/>
        <v>0</v>
      </c>
      <c r="Q89" s="23">
        <f t="shared" si="13"/>
        <v>0</v>
      </c>
      <c r="R89" s="23">
        <f t="shared" si="14"/>
        <v>0</v>
      </c>
      <c r="S89" s="24">
        <f t="shared" si="15"/>
        <v>0</v>
      </c>
      <c r="T89" s="24">
        <f t="shared" si="16"/>
        <v>0</v>
      </c>
      <c r="U89" s="24">
        <f t="shared" si="17"/>
        <v>0</v>
      </c>
    </row>
    <row r="90" spans="1:21" ht="15" x14ac:dyDescent="0.25">
      <c r="A90" s="32">
        <v>1688</v>
      </c>
      <c r="B90" s="23" t="s">
        <v>45</v>
      </c>
      <c r="C90" s="23" t="s">
        <v>46</v>
      </c>
      <c r="D90" s="23">
        <v>1.9114119821563001E-2</v>
      </c>
      <c r="E90" s="26">
        <v>0</v>
      </c>
      <c r="F90" s="26">
        <v>0</v>
      </c>
      <c r="G90" s="26">
        <v>0</v>
      </c>
      <c r="H90" s="31">
        <f t="shared" si="11"/>
        <v>1.9114119821563001E-2</v>
      </c>
      <c r="I90" s="30">
        <f t="shared" si="18"/>
        <v>0</v>
      </c>
      <c r="J90" s="30">
        <f t="shared" si="19"/>
        <v>0</v>
      </c>
      <c r="K90" s="30">
        <f t="shared" si="20"/>
        <v>0</v>
      </c>
      <c r="L90" s="30">
        <f t="shared" si="21"/>
        <v>100</v>
      </c>
      <c r="M90" s="26">
        <v>0</v>
      </c>
      <c r="N90" s="26">
        <v>0</v>
      </c>
      <c r="O90" s="26">
        <v>0</v>
      </c>
      <c r="P90" s="23">
        <f t="shared" si="12"/>
        <v>0</v>
      </c>
      <c r="Q90" s="23">
        <f t="shared" si="13"/>
        <v>0</v>
      </c>
      <c r="R90" s="23">
        <f t="shared" si="14"/>
        <v>0</v>
      </c>
      <c r="S90" s="24">
        <f t="shared" si="15"/>
        <v>0</v>
      </c>
      <c r="T90" s="24">
        <f t="shared" si="16"/>
        <v>0</v>
      </c>
      <c r="U90" s="24">
        <f t="shared" si="17"/>
        <v>0</v>
      </c>
    </row>
    <row r="91" spans="1:21" ht="15" x14ac:dyDescent="0.25">
      <c r="A91" s="32">
        <v>1713</v>
      </c>
      <c r="B91" s="23" t="s">
        <v>50</v>
      </c>
      <c r="C91" s="23" t="s">
        <v>48</v>
      </c>
      <c r="D91" s="23">
        <v>31.518233241620599</v>
      </c>
      <c r="E91" s="26">
        <v>1.48</v>
      </c>
      <c r="F91" s="26">
        <v>0</v>
      </c>
      <c r="G91" s="26">
        <v>0.49985893990199998</v>
      </c>
      <c r="H91" s="31">
        <f t="shared" si="11"/>
        <v>29.538374301718598</v>
      </c>
      <c r="I91" s="30">
        <f t="shared" si="18"/>
        <v>4.6956946750607322</v>
      </c>
      <c r="J91" s="30">
        <f t="shared" si="19"/>
        <v>0</v>
      </c>
      <c r="K91" s="30">
        <f t="shared" si="20"/>
        <v>1.5859357853914351</v>
      </c>
      <c r="L91" s="30">
        <f t="shared" si="21"/>
        <v>93.718369539547822</v>
      </c>
      <c r="M91" s="26">
        <v>1.28711009175</v>
      </c>
      <c r="N91" s="26">
        <v>1.65873414302</v>
      </c>
      <c r="O91" s="26">
        <v>3.4482338501299998</v>
      </c>
      <c r="P91" s="23">
        <f t="shared" si="12"/>
        <v>1.28711009175</v>
      </c>
      <c r="Q91" s="23">
        <f t="shared" si="13"/>
        <v>0.37162405126999998</v>
      </c>
      <c r="R91" s="23">
        <f t="shared" si="14"/>
        <v>1.7894997071099998</v>
      </c>
      <c r="S91" s="24">
        <f t="shared" si="15"/>
        <v>4.0837000027347328</v>
      </c>
      <c r="T91" s="24">
        <f t="shared" si="16"/>
        <v>1.1790764045088076</v>
      </c>
      <c r="U91" s="24">
        <f t="shared" si="17"/>
        <v>5.6776650308778143</v>
      </c>
    </row>
    <row r="92" spans="1:21" ht="15" x14ac:dyDescent="0.25">
      <c r="A92" s="32">
        <v>1729</v>
      </c>
      <c r="B92" s="23" t="s">
        <v>45</v>
      </c>
      <c r="C92" s="23" t="s">
        <v>46</v>
      </c>
      <c r="D92" s="23">
        <v>0.436554154591976</v>
      </c>
      <c r="E92" s="26">
        <v>0</v>
      </c>
      <c r="F92" s="26">
        <v>0</v>
      </c>
      <c r="G92" s="26">
        <v>0</v>
      </c>
      <c r="H92" s="31">
        <f t="shared" si="11"/>
        <v>0.436554154591976</v>
      </c>
      <c r="I92" s="30">
        <f t="shared" si="18"/>
        <v>0</v>
      </c>
      <c r="J92" s="30">
        <f t="shared" si="19"/>
        <v>0</v>
      </c>
      <c r="K92" s="30">
        <f t="shared" si="20"/>
        <v>0</v>
      </c>
      <c r="L92" s="30">
        <f t="shared" si="21"/>
        <v>100</v>
      </c>
      <c r="M92" s="26">
        <v>0</v>
      </c>
      <c r="N92" s="26">
        <v>2.0185726513999999E-5</v>
      </c>
      <c r="O92" s="26">
        <v>3.9465141197800001E-3</v>
      </c>
      <c r="P92" s="23">
        <f t="shared" si="12"/>
        <v>0</v>
      </c>
      <c r="Q92" s="23">
        <f t="shared" si="13"/>
        <v>2.0185726513999999E-5</v>
      </c>
      <c r="R92" s="23">
        <f t="shared" si="14"/>
        <v>3.9263283932660003E-3</v>
      </c>
      <c r="S92" s="24">
        <f t="shared" si="15"/>
        <v>0</v>
      </c>
      <c r="T92" s="24">
        <f t="shared" si="16"/>
        <v>4.6238768550642996E-3</v>
      </c>
      <c r="U92" s="24">
        <f t="shared" si="17"/>
        <v>0.89939091220784073</v>
      </c>
    </row>
    <row r="93" spans="1:21" ht="15" x14ac:dyDescent="0.25">
      <c r="A93" s="32">
        <v>1733</v>
      </c>
      <c r="B93" s="23" t="s">
        <v>45</v>
      </c>
      <c r="C93" s="23" t="s">
        <v>46</v>
      </c>
      <c r="D93" s="23">
        <v>0.57470206105587696</v>
      </c>
      <c r="E93" s="26">
        <v>0</v>
      </c>
      <c r="F93" s="26">
        <v>0</v>
      </c>
      <c r="G93" s="26">
        <v>0</v>
      </c>
      <c r="H93" s="31">
        <f t="shared" si="11"/>
        <v>0.57470206105587696</v>
      </c>
      <c r="I93" s="30">
        <f t="shared" si="18"/>
        <v>0</v>
      </c>
      <c r="J93" s="30">
        <f t="shared" si="19"/>
        <v>0</v>
      </c>
      <c r="K93" s="30">
        <f t="shared" si="20"/>
        <v>0</v>
      </c>
      <c r="L93" s="30">
        <f t="shared" si="21"/>
        <v>100</v>
      </c>
      <c r="M93" s="26">
        <v>0</v>
      </c>
      <c r="N93" s="26">
        <v>0</v>
      </c>
      <c r="O93" s="26">
        <v>0</v>
      </c>
      <c r="P93" s="23">
        <f t="shared" si="12"/>
        <v>0</v>
      </c>
      <c r="Q93" s="23">
        <f t="shared" si="13"/>
        <v>0</v>
      </c>
      <c r="R93" s="23">
        <f t="shared" si="14"/>
        <v>0</v>
      </c>
      <c r="S93" s="24">
        <f t="shared" si="15"/>
        <v>0</v>
      </c>
      <c r="T93" s="24">
        <f t="shared" si="16"/>
        <v>0</v>
      </c>
      <c r="U93" s="24">
        <f t="shared" si="17"/>
        <v>0</v>
      </c>
    </row>
    <row r="94" spans="1:21" ht="15" x14ac:dyDescent="0.25">
      <c r="A94" s="32">
        <v>1734</v>
      </c>
      <c r="B94" s="23" t="s">
        <v>45</v>
      </c>
      <c r="C94" s="23" t="s">
        <v>46</v>
      </c>
      <c r="D94" s="23">
        <v>9.9279748814380994E-2</v>
      </c>
      <c r="E94" s="26">
        <v>0</v>
      </c>
      <c r="F94" s="26">
        <v>0</v>
      </c>
      <c r="G94" s="26">
        <v>0</v>
      </c>
      <c r="H94" s="31">
        <f t="shared" si="11"/>
        <v>9.9279748814380994E-2</v>
      </c>
      <c r="I94" s="30">
        <f t="shared" si="18"/>
        <v>0</v>
      </c>
      <c r="J94" s="30">
        <f t="shared" si="19"/>
        <v>0</v>
      </c>
      <c r="K94" s="30">
        <f t="shared" si="20"/>
        <v>0</v>
      </c>
      <c r="L94" s="30">
        <f t="shared" si="21"/>
        <v>100</v>
      </c>
      <c r="M94" s="26">
        <v>0</v>
      </c>
      <c r="N94" s="26">
        <v>0</v>
      </c>
      <c r="O94" s="26">
        <v>0</v>
      </c>
      <c r="P94" s="23">
        <f t="shared" si="12"/>
        <v>0</v>
      </c>
      <c r="Q94" s="23">
        <f t="shared" si="13"/>
        <v>0</v>
      </c>
      <c r="R94" s="23">
        <f t="shared" si="14"/>
        <v>0</v>
      </c>
      <c r="S94" s="24">
        <f t="shared" si="15"/>
        <v>0</v>
      </c>
      <c r="T94" s="24">
        <f t="shared" si="16"/>
        <v>0</v>
      </c>
      <c r="U94" s="24">
        <f t="shared" si="17"/>
        <v>0</v>
      </c>
    </row>
    <row r="95" spans="1:21" ht="15" x14ac:dyDescent="0.25">
      <c r="A95" s="32">
        <v>1760</v>
      </c>
      <c r="B95" s="23" t="s">
        <v>45</v>
      </c>
      <c r="C95" s="23" t="s">
        <v>46</v>
      </c>
      <c r="D95" s="23">
        <v>0.28428442550356597</v>
      </c>
      <c r="E95" s="26">
        <v>0</v>
      </c>
      <c r="F95" s="26">
        <v>0</v>
      </c>
      <c r="G95" s="26">
        <v>0</v>
      </c>
      <c r="H95" s="31">
        <f t="shared" si="11"/>
        <v>0.28428442550356597</v>
      </c>
      <c r="I95" s="30">
        <f t="shared" si="18"/>
        <v>0</v>
      </c>
      <c r="J95" s="30">
        <f t="shared" si="19"/>
        <v>0</v>
      </c>
      <c r="K95" s="30">
        <f t="shared" si="20"/>
        <v>0</v>
      </c>
      <c r="L95" s="30">
        <f t="shared" si="21"/>
        <v>100</v>
      </c>
      <c r="M95" s="26">
        <v>0</v>
      </c>
      <c r="N95" s="26">
        <v>6.6958847827600001E-3</v>
      </c>
      <c r="O95" s="26">
        <v>2.06466882258E-2</v>
      </c>
      <c r="P95" s="23">
        <f t="shared" si="12"/>
        <v>0</v>
      </c>
      <c r="Q95" s="23">
        <f t="shared" si="13"/>
        <v>6.6958847827600001E-3</v>
      </c>
      <c r="R95" s="23">
        <f t="shared" si="14"/>
        <v>1.395080344304E-2</v>
      </c>
      <c r="S95" s="24">
        <f t="shared" si="15"/>
        <v>0</v>
      </c>
      <c r="T95" s="24">
        <f t="shared" si="16"/>
        <v>2.3553470334856628</v>
      </c>
      <c r="U95" s="24">
        <f t="shared" si="17"/>
        <v>4.9073400409918007</v>
      </c>
    </row>
    <row r="96" spans="1:21" ht="15" x14ac:dyDescent="0.25">
      <c r="A96" s="32">
        <v>1761</v>
      </c>
      <c r="B96" s="23" t="s">
        <v>45</v>
      </c>
      <c r="C96" s="23" t="s">
        <v>46</v>
      </c>
      <c r="D96" s="23">
        <v>0.12247951470285499</v>
      </c>
      <c r="E96" s="26">
        <v>0</v>
      </c>
      <c r="F96" s="26">
        <v>0</v>
      </c>
      <c r="G96" s="26">
        <v>0</v>
      </c>
      <c r="H96" s="31">
        <f t="shared" si="11"/>
        <v>0.12247951470285499</v>
      </c>
      <c r="I96" s="30">
        <f t="shared" si="18"/>
        <v>0</v>
      </c>
      <c r="J96" s="30">
        <f t="shared" si="19"/>
        <v>0</v>
      </c>
      <c r="K96" s="30">
        <f t="shared" si="20"/>
        <v>0</v>
      </c>
      <c r="L96" s="30">
        <f t="shared" si="21"/>
        <v>100</v>
      </c>
      <c r="M96" s="26">
        <v>9.1158395039999993E-6</v>
      </c>
      <c r="N96" s="26">
        <v>2.6340327297199998E-3</v>
      </c>
      <c r="O96" s="26">
        <v>6.4249203574099998E-3</v>
      </c>
      <c r="P96" s="23">
        <f t="shared" si="12"/>
        <v>9.1158395039999993E-6</v>
      </c>
      <c r="Q96" s="23">
        <f t="shared" si="13"/>
        <v>2.624916890216E-3</v>
      </c>
      <c r="R96" s="23">
        <f t="shared" si="14"/>
        <v>3.79088762769E-3</v>
      </c>
      <c r="S96" s="24">
        <f t="shared" si="15"/>
        <v>7.4427462634186195E-3</v>
      </c>
      <c r="T96" s="24">
        <f t="shared" si="16"/>
        <v>2.1431476901131234</v>
      </c>
      <c r="U96" s="24">
        <f t="shared" si="17"/>
        <v>3.0951197323789157</v>
      </c>
    </row>
    <row r="97" spans="1:21" ht="15" x14ac:dyDescent="0.25">
      <c r="A97" s="32">
        <v>1779</v>
      </c>
      <c r="B97" s="23" t="s">
        <v>45</v>
      </c>
      <c r="C97" s="23" t="s">
        <v>46</v>
      </c>
      <c r="D97" s="23">
        <v>5.2212213451885002E-2</v>
      </c>
      <c r="E97" s="26">
        <v>0</v>
      </c>
      <c r="F97" s="26">
        <v>0</v>
      </c>
      <c r="G97" s="26">
        <v>0</v>
      </c>
      <c r="H97" s="31">
        <f t="shared" si="11"/>
        <v>5.2212213451885002E-2</v>
      </c>
      <c r="I97" s="30">
        <f t="shared" si="18"/>
        <v>0</v>
      </c>
      <c r="J97" s="30">
        <f t="shared" si="19"/>
        <v>0</v>
      </c>
      <c r="K97" s="30">
        <f t="shared" si="20"/>
        <v>0</v>
      </c>
      <c r="L97" s="30">
        <f t="shared" si="21"/>
        <v>100</v>
      </c>
      <c r="M97" s="26">
        <v>0</v>
      </c>
      <c r="N97" s="26">
        <v>0</v>
      </c>
      <c r="O97" s="26">
        <v>0</v>
      </c>
      <c r="P97" s="23">
        <f t="shared" si="12"/>
        <v>0</v>
      </c>
      <c r="Q97" s="23">
        <f t="shared" si="13"/>
        <v>0</v>
      </c>
      <c r="R97" s="23">
        <f t="shared" si="14"/>
        <v>0</v>
      </c>
      <c r="S97" s="24">
        <f t="shared" si="15"/>
        <v>0</v>
      </c>
      <c r="T97" s="24">
        <f t="shared" si="16"/>
        <v>0</v>
      </c>
      <c r="U97" s="24">
        <f t="shared" si="17"/>
        <v>0</v>
      </c>
    </row>
    <row r="98" spans="1:21" ht="15" x14ac:dyDescent="0.25">
      <c r="A98" s="32">
        <v>1784</v>
      </c>
      <c r="B98" s="23" t="s">
        <v>45</v>
      </c>
      <c r="C98" s="23" t="s">
        <v>46</v>
      </c>
      <c r="D98" s="23">
        <v>0.112903101783039</v>
      </c>
      <c r="E98" s="26">
        <v>0</v>
      </c>
      <c r="F98" s="26">
        <v>0</v>
      </c>
      <c r="G98" s="26">
        <v>0</v>
      </c>
      <c r="H98" s="31">
        <f t="shared" si="11"/>
        <v>0.112903101783039</v>
      </c>
      <c r="I98" s="30">
        <f t="shared" si="18"/>
        <v>0</v>
      </c>
      <c r="J98" s="30">
        <f t="shared" si="19"/>
        <v>0</v>
      </c>
      <c r="K98" s="30">
        <f t="shared" si="20"/>
        <v>0</v>
      </c>
      <c r="L98" s="30">
        <f t="shared" si="21"/>
        <v>100</v>
      </c>
      <c r="M98" s="26">
        <v>0</v>
      </c>
      <c r="N98" s="26">
        <v>0</v>
      </c>
      <c r="O98" s="26">
        <v>0</v>
      </c>
      <c r="P98" s="23">
        <f t="shared" si="12"/>
        <v>0</v>
      </c>
      <c r="Q98" s="23">
        <f t="shared" si="13"/>
        <v>0</v>
      </c>
      <c r="R98" s="23">
        <f t="shared" si="14"/>
        <v>0</v>
      </c>
      <c r="S98" s="24">
        <f t="shared" si="15"/>
        <v>0</v>
      </c>
      <c r="T98" s="24">
        <f t="shared" si="16"/>
        <v>0</v>
      </c>
      <c r="U98" s="24">
        <f t="shared" si="17"/>
        <v>0</v>
      </c>
    </row>
    <row r="99" spans="1:21" ht="15" x14ac:dyDescent="0.25">
      <c r="A99" s="32">
        <v>1788</v>
      </c>
      <c r="B99" s="23" t="s">
        <v>45</v>
      </c>
      <c r="C99" s="23" t="s">
        <v>46</v>
      </c>
      <c r="D99" s="23">
        <v>0.19613733247395901</v>
      </c>
      <c r="E99" s="26">
        <v>0</v>
      </c>
      <c r="F99" s="26">
        <v>0</v>
      </c>
      <c r="G99" s="26">
        <v>0</v>
      </c>
      <c r="H99" s="31">
        <f t="shared" si="11"/>
        <v>0.19613733247395901</v>
      </c>
      <c r="I99" s="30">
        <f t="shared" si="18"/>
        <v>0</v>
      </c>
      <c r="J99" s="30">
        <f t="shared" si="19"/>
        <v>0</v>
      </c>
      <c r="K99" s="30">
        <f t="shared" si="20"/>
        <v>0</v>
      </c>
      <c r="L99" s="30">
        <f t="shared" si="21"/>
        <v>100</v>
      </c>
      <c r="M99" s="26">
        <v>0</v>
      </c>
      <c r="N99" s="26">
        <v>0</v>
      </c>
      <c r="O99" s="26">
        <v>1.1467087684E-5</v>
      </c>
      <c r="P99" s="23">
        <f t="shared" si="12"/>
        <v>0</v>
      </c>
      <c r="Q99" s="23">
        <f t="shared" si="13"/>
        <v>0</v>
      </c>
      <c r="R99" s="23">
        <f t="shared" si="14"/>
        <v>1.1467087684E-5</v>
      </c>
      <c r="S99" s="24">
        <f t="shared" si="15"/>
        <v>0</v>
      </c>
      <c r="T99" s="24">
        <f t="shared" si="16"/>
        <v>0</v>
      </c>
      <c r="U99" s="24">
        <f t="shared" si="17"/>
        <v>5.8464584683400218E-3</v>
      </c>
    </row>
    <row r="100" spans="1:21" ht="15" x14ac:dyDescent="0.25">
      <c r="A100" s="32">
        <v>2014</v>
      </c>
      <c r="B100" s="23" t="s">
        <v>45</v>
      </c>
      <c r="C100" s="23" t="s">
        <v>46</v>
      </c>
      <c r="D100" s="23">
        <v>0.56538128749276795</v>
      </c>
      <c r="E100" s="26">
        <v>0</v>
      </c>
      <c r="F100" s="26">
        <v>0</v>
      </c>
      <c r="G100" s="26">
        <v>0</v>
      </c>
      <c r="H100" s="31">
        <f t="shared" si="11"/>
        <v>0.56538128749276795</v>
      </c>
      <c r="I100" s="30">
        <f t="shared" si="18"/>
        <v>0</v>
      </c>
      <c r="J100" s="30">
        <f t="shared" si="19"/>
        <v>0</v>
      </c>
      <c r="K100" s="30">
        <f t="shared" si="20"/>
        <v>0</v>
      </c>
      <c r="L100" s="30">
        <f t="shared" si="21"/>
        <v>100</v>
      </c>
      <c r="M100" s="26">
        <v>0</v>
      </c>
      <c r="N100" s="26">
        <v>1.1199999999199999E-2</v>
      </c>
      <c r="O100" s="26">
        <v>2.8210551509900001E-2</v>
      </c>
      <c r="P100" s="23">
        <f t="shared" si="12"/>
        <v>0</v>
      </c>
      <c r="Q100" s="23">
        <f t="shared" si="13"/>
        <v>1.1199999999199999E-2</v>
      </c>
      <c r="R100" s="23">
        <f t="shared" si="14"/>
        <v>1.7010551510700002E-2</v>
      </c>
      <c r="S100" s="24">
        <f t="shared" si="15"/>
        <v>0</v>
      </c>
      <c r="T100" s="24">
        <f t="shared" si="16"/>
        <v>1.9809640408983757</v>
      </c>
      <c r="U100" s="24">
        <f t="shared" si="17"/>
        <v>3.0086866840136786</v>
      </c>
    </row>
    <row r="101" spans="1:21" ht="15" x14ac:dyDescent="0.25">
      <c r="A101" s="25">
        <v>2509</v>
      </c>
      <c r="B101" s="25" t="s">
        <v>45</v>
      </c>
      <c r="C101" s="23" t="s">
        <v>46</v>
      </c>
      <c r="D101" s="28">
        <v>0.14488176645498599</v>
      </c>
      <c r="E101" s="26">
        <v>0</v>
      </c>
      <c r="F101" s="26">
        <v>0</v>
      </c>
      <c r="G101" s="26">
        <v>0</v>
      </c>
      <c r="H101" s="31">
        <f t="shared" si="11"/>
        <v>0.14488176645498599</v>
      </c>
      <c r="I101" s="30">
        <f t="shared" si="18"/>
        <v>0</v>
      </c>
      <c r="J101" s="30">
        <f t="shared" si="19"/>
        <v>0</v>
      </c>
      <c r="K101" s="30">
        <f t="shared" si="20"/>
        <v>0</v>
      </c>
      <c r="L101" s="30">
        <f t="shared" si="21"/>
        <v>100</v>
      </c>
      <c r="M101" s="26">
        <v>0</v>
      </c>
      <c r="N101" s="26">
        <v>0</v>
      </c>
      <c r="O101" s="26">
        <v>0</v>
      </c>
      <c r="P101" s="23">
        <f t="shared" si="12"/>
        <v>0</v>
      </c>
      <c r="Q101" s="23">
        <f t="shared" si="13"/>
        <v>0</v>
      </c>
      <c r="R101" s="23">
        <f t="shared" si="14"/>
        <v>0</v>
      </c>
      <c r="S101" s="24">
        <f t="shared" si="15"/>
        <v>0</v>
      </c>
      <c r="T101" s="24">
        <f t="shared" si="16"/>
        <v>0</v>
      </c>
      <c r="U101" s="24">
        <f t="shared" si="17"/>
        <v>0</v>
      </c>
    </row>
    <row r="102" spans="1:21" ht="15" x14ac:dyDescent="0.25">
      <c r="A102" s="25">
        <v>2572</v>
      </c>
      <c r="B102" s="25" t="s">
        <v>45</v>
      </c>
      <c r="C102" s="23" t="s">
        <v>46</v>
      </c>
      <c r="D102" s="28">
        <v>1.11376596594208</v>
      </c>
      <c r="E102" s="26">
        <v>0</v>
      </c>
      <c r="F102" s="26">
        <v>0</v>
      </c>
      <c r="G102" s="26">
        <v>0</v>
      </c>
      <c r="H102" s="31">
        <f t="shared" si="11"/>
        <v>1.11376596594208</v>
      </c>
      <c r="I102" s="30">
        <f t="shared" si="18"/>
        <v>0</v>
      </c>
      <c r="J102" s="30">
        <f t="shared" si="19"/>
        <v>0</v>
      </c>
      <c r="K102" s="30">
        <f t="shared" si="20"/>
        <v>0</v>
      </c>
      <c r="L102" s="30">
        <f t="shared" si="21"/>
        <v>100</v>
      </c>
      <c r="M102" s="26">
        <v>0</v>
      </c>
      <c r="N102" s="26">
        <v>0</v>
      </c>
      <c r="O102" s="26">
        <v>0</v>
      </c>
      <c r="P102" s="23">
        <f t="shared" si="12"/>
        <v>0</v>
      </c>
      <c r="Q102" s="23">
        <f t="shared" si="13"/>
        <v>0</v>
      </c>
      <c r="R102" s="23">
        <f t="shared" si="14"/>
        <v>0</v>
      </c>
      <c r="S102" s="24">
        <f t="shared" si="15"/>
        <v>0</v>
      </c>
      <c r="T102" s="24">
        <f t="shared" si="16"/>
        <v>0</v>
      </c>
      <c r="U102" s="24">
        <f t="shared" si="17"/>
        <v>0</v>
      </c>
    </row>
    <row r="103" spans="1:21" ht="15" x14ac:dyDescent="0.25">
      <c r="A103" s="32">
        <v>2606</v>
      </c>
      <c r="B103" s="23" t="s">
        <v>45</v>
      </c>
      <c r="C103" s="23" t="s">
        <v>46</v>
      </c>
      <c r="D103" s="23">
        <v>1.0233764438317901</v>
      </c>
      <c r="E103" s="26">
        <v>0</v>
      </c>
      <c r="F103" s="26">
        <v>0</v>
      </c>
      <c r="G103" s="26">
        <v>0</v>
      </c>
      <c r="H103" s="31">
        <f t="shared" si="11"/>
        <v>1.0233764438317901</v>
      </c>
      <c r="I103" s="30">
        <f t="shared" si="18"/>
        <v>0</v>
      </c>
      <c r="J103" s="30">
        <f t="shared" si="19"/>
        <v>0</v>
      </c>
      <c r="K103" s="30">
        <f t="shared" si="20"/>
        <v>0</v>
      </c>
      <c r="L103" s="30">
        <f t="shared" si="21"/>
        <v>100</v>
      </c>
      <c r="M103" s="26">
        <v>0</v>
      </c>
      <c r="N103" s="26">
        <v>0</v>
      </c>
      <c r="O103" s="26">
        <v>4.5776973655899996E-3</v>
      </c>
      <c r="P103" s="23">
        <f t="shared" si="12"/>
        <v>0</v>
      </c>
      <c r="Q103" s="23">
        <f t="shared" si="13"/>
        <v>0</v>
      </c>
      <c r="R103" s="23">
        <f t="shared" si="14"/>
        <v>4.5776973655899996E-3</v>
      </c>
      <c r="S103" s="24">
        <f t="shared" si="15"/>
        <v>0</v>
      </c>
      <c r="T103" s="24">
        <f t="shared" si="16"/>
        <v>0</v>
      </c>
      <c r="U103" s="24">
        <f t="shared" si="17"/>
        <v>0.44731314592799293</v>
      </c>
    </row>
    <row r="104" spans="1:21" ht="15" x14ac:dyDescent="0.25">
      <c r="A104" s="25">
        <v>2613</v>
      </c>
      <c r="B104" s="25" t="s">
        <v>45</v>
      </c>
      <c r="C104" s="23" t="s">
        <v>46</v>
      </c>
      <c r="D104" s="28">
        <v>2.4971694980851602</v>
      </c>
      <c r="E104" s="26">
        <v>0</v>
      </c>
      <c r="F104" s="26">
        <v>0</v>
      </c>
      <c r="G104" s="26">
        <v>0</v>
      </c>
      <c r="H104" s="31">
        <f t="shared" si="11"/>
        <v>2.4971694980851602</v>
      </c>
      <c r="I104" s="30">
        <f t="shared" si="18"/>
        <v>0</v>
      </c>
      <c r="J104" s="30">
        <f t="shared" si="19"/>
        <v>0</v>
      </c>
      <c r="K104" s="30">
        <f t="shared" si="20"/>
        <v>0</v>
      </c>
      <c r="L104" s="30">
        <f t="shared" si="21"/>
        <v>100</v>
      </c>
      <c r="M104" s="26">
        <v>1.3600000000300001E-2</v>
      </c>
      <c r="N104" s="26">
        <v>8.0142271959000005E-2</v>
      </c>
      <c r="O104" s="26">
        <v>0.29481102921800001</v>
      </c>
      <c r="P104" s="23">
        <f t="shared" si="12"/>
        <v>1.3600000000300001E-2</v>
      </c>
      <c r="Q104" s="23">
        <f t="shared" si="13"/>
        <v>6.6542271958700008E-2</v>
      </c>
      <c r="R104" s="23">
        <f t="shared" si="14"/>
        <v>0.214668757259</v>
      </c>
      <c r="S104" s="24">
        <f t="shared" si="15"/>
        <v>0.54461661536105321</v>
      </c>
      <c r="T104" s="24">
        <f t="shared" si="16"/>
        <v>2.664707862631067</v>
      </c>
      <c r="U104" s="24">
        <f t="shared" si="17"/>
        <v>8.5964832352633209</v>
      </c>
    </row>
    <row r="105" spans="1:21" ht="15" x14ac:dyDescent="0.25">
      <c r="A105" s="32">
        <v>2614</v>
      </c>
      <c r="B105" s="23" t="s">
        <v>45</v>
      </c>
      <c r="C105" s="23" t="s">
        <v>46</v>
      </c>
      <c r="D105" s="23">
        <v>0.52844135539804105</v>
      </c>
      <c r="E105" s="26">
        <v>0</v>
      </c>
      <c r="F105" s="26">
        <v>0</v>
      </c>
      <c r="G105" s="26">
        <v>0</v>
      </c>
      <c r="H105" s="31">
        <f t="shared" si="11"/>
        <v>0.52844135539804105</v>
      </c>
      <c r="I105" s="30">
        <f t="shared" si="18"/>
        <v>0</v>
      </c>
      <c r="J105" s="30">
        <f t="shared" si="19"/>
        <v>0</v>
      </c>
      <c r="K105" s="30">
        <f t="shared" si="20"/>
        <v>0</v>
      </c>
      <c r="L105" s="30">
        <f t="shared" si="21"/>
        <v>100</v>
      </c>
      <c r="M105" s="26">
        <v>2.1199999998499999E-2</v>
      </c>
      <c r="N105" s="26">
        <v>5.3783546632899998E-2</v>
      </c>
      <c r="O105" s="26">
        <v>8.1776336551600007E-2</v>
      </c>
      <c r="P105" s="23">
        <f t="shared" si="12"/>
        <v>2.1199999998499999E-2</v>
      </c>
      <c r="Q105" s="23">
        <f t="shared" si="13"/>
        <v>3.2583546634399996E-2</v>
      </c>
      <c r="R105" s="23">
        <f t="shared" si="14"/>
        <v>2.7992789918700009E-2</v>
      </c>
      <c r="S105" s="24">
        <f t="shared" si="15"/>
        <v>4.0117980513715468</v>
      </c>
      <c r="T105" s="24">
        <f t="shared" si="16"/>
        <v>6.1659721181089049</v>
      </c>
      <c r="U105" s="24">
        <f t="shared" si="17"/>
        <v>5.2972367951056425</v>
      </c>
    </row>
    <row r="106" spans="1:21" ht="15" x14ac:dyDescent="0.25">
      <c r="A106" s="25">
        <v>2618</v>
      </c>
      <c r="B106" s="25" t="s">
        <v>45</v>
      </c>
      <c r="C106" s="23" t="s">
        <v>46</v>
      </c>
      <c r="D106" s="28">
        <v>0.38795355229109701</v>
      </c>
      <c r="E106" s="26">
        <v>0</v>
      </c>
      <c r="F106" s="26">
        <v>0</v>
      </c>
      <c r="G106" s="26">
        <v>0</v>
      </c>
      <c r="H106" s="31">
        <f t="shared" si="11"/>
        <v>0.38795355229109701</v>
      </c>
      <c r="I106" s="30">
        <f t="shared" si="18"/>
        <v>0</v>
      </c>
      <c r="J106" s="30">
        <f t="shared" si="19"/>
        <v>0</v>
      </c>
      <c r="K106" s="30">
        <f t="shared" si="20"/>
        <v>0</v>
      </c>
      <c r="L106" s="30">
        <f t="shared" si="21"/>
        <v>100</v>
      </c>
      <c r="M106" s="26">
        <v>0</v>
      </c>
      <c r="N106" s="26">
        <v>0</v>
      </c>
      <c r="O106" s="26">
        <v>1.38354253443E-4</v>
      </c>
      <c r="P106" s="23">
        <f t="shared" si="12"/>
        <v>0</v>
      </c>
      <c r="Q106" s="23">
        <f t="shared" si="13"/>
        <v>0</v>
      </c>
      <c r="R106" s="23">
        <f t="shared" si="14"/>
        <v>1.38354253443E-4</v>
      </c>
      <c r="S106" s="24">
        <f t="shared" si="15"/>
        <v>0</v>
      </c>
      <c r="T106" s="24">
        <f t="shared" si="16"/>
        <v>0</v>
      </c>
      <c r="U106" s="24">
        <f t="shared" si="17"/>
        <v>3.5662581931763651E-2</v>
      </c>
    </row>
    <row r="107" spans="1:21" ht="15" x14ac:dyDescent="0.25">
      <c r="A107" s="32">
        <v>2620</v>
      </c>
      <c r="B107" s="23" t="s">
        <v>45</v>
      </c>
      <c r="C107" s="23" t="s">
        <v>46</v>
      </c>
      <c r="D107" s="23">
        <v>3.6514872611693199</v>
      </c>
      <c r="E107" s="26">
        <v>0</v>
      </c>
      <c r="F107" s="26">
        <v>0</v>
      </c>
      <c r="G107" s="26">
        <v>0</v>
      </c>
      <c r="H107" s="31">
        <f t="shared" si="11"/>
        <v>3.6514872611693199</v>
      </c>
      <c r="I107" s="30">
        <f t="shared" si="18"/>
        <v>0</v>
      </c>
      <c r="J107" s="30">
        <f t="shared" si="19"/>
        <v>0</v>
      </c>
      <c r="K107" s="30">
        <f t="shared" si="20"/>
        <v>0</v>
      </c>
      <c r="L107" s="30">
        <f t="shared" si="21"/>
        <v>100</v>
      </c>
      <c r="M107" s="26">
        <v>1.00000000012E-2</v>
      </c>
      <c r="N107" s="26">
        <v>3.8800000000200001E-2</v>
      </c>
      <c r="O107" s="26">
        <v>0.134702743268</v>
      </c>
      <c r="P107" s="23">
        <f t="shared" si="12"/>
        <v>1.00000000012E-2</v>
      </c>
      <c r="Q107" s="23">
        <f t="shared" si="13"/>
        <v>2.8799999999000001E-2</v>
      </c>
      <c r="R107" s="23">
        <f t="shared" si="14"/>
        <v>9.5902743267799989E-2</v>
      </c>
      <c r="S107" s="24">
        <f t="shared" si="15"/>
        <v>0.27386101295058851</v>
      </c>
      <c r="T107" s="24">
        <f t="shared" si="16"/>
        <v>0.78871971717566236</v>
      </c>
      <c r="U107" s="24">
        <f t="shared" si="17"/>
        <v>2.6264022412908252</v>
      </c>
    </row>
    <row r="108" spans="1:21" ht="15" x14ac:dyDescent="0.25">
      <c r="A108" s="25">
        <v>2643</v>
      </c>
      <c r="B108" s="25" t="s">
        <v>45</v>
      </c>
      <c r="C108" s="23" t="s">
        <v>46</v>
      </c>
      <c r="D108" s="28">
        <v>27.999108327061698</v>
      </c>
      <c r="E108" s="26">
        <v>0</v>
      </c>
      <c r="F108" s="26">
        <v>0</v>
      </c>
      <c r="G108" s="26">
        <v>0</v>
      </c>
      <c r="H108" s="31">
        <f t="shared" si="11"/>
        <v>27.999108327061698</v>
      </c>
      <c r="I108" s="30">
        <f t="shared" si="18"/>
        <v>0</v>
      </c>
      <c r="J108" s="30">
        <f t="shared" si="19"/>
        <v>0</v>
      </c>
      <c r="K108" s="30">
        <f t="shared" si="20"/>
        <v>0</v>
      </c>
      <c r="L108" s="30">
        <f t="shared" si="21"/>
        <v>100</v>
      </c>
      <c r="M108" s="26">
        <v>3.17481569248E-2</v>
      </c>
      <c r="N108" s="26">
        <v>8.0696472753500004E-2</v>
      </c>
      <c r="O108" s="26">
        <v>0.54495611044400005</v>
      </c>
      <c r="P108" s="23">
        <f t="shared" si="12"/>
        <v>3.17481569248E-2</v>
      </c>
      <c r="Q108" s="23">
        <f t="shared" si="13"/>
        <v>4.8948315828700004E-2</v>
      </c>
      <c r="R108" s="23">
        <f t="shared" si="14"/>
        <v>0.46425963769050005</v>
      </c>
      <c r="S108" s="24">
        <f t="shared" si="15"/>
        <v>0.11338988568473365</v>
      </c>
      <c r="T108" s="24">
        <f t="shared" si="16"/>
        <v>0.17482098092884793</v>
      </c>
      <c r="U108" s="24">
        <f t="shared" si="17"/>
        <v>1.6581229383000879</v>
      </c>
    </row>
    <row r="109" spans="1:21" ht="15" x14ac:dyDescent="0.25">
      <c r="A109" s="25">
        <v>2644</v>
      </c>
      <c r="B109" s="25" t="s">
        <v>49</v>
      </c>
      <c r="C109" s="23" t="s">
        <v>46</v>
      </c>
      <c r="D109" s="28">
        <v>55.184221750109401</v>
      </c>
      <c r="E109" s="26">
        <v>0</v>
      </c>
      <c r="F109" s="26">
        <v>0</v>
      </c>
      <c r="G109" s="26">
        <v>0</v>
      </c>
      <c r="H109" s="31">
        <f t="shared" si="11"/>
        <v>55.184221750109401</v>
      </c>
      <c r="I109" s="30">
        <f t="shared" si="18"/>
        <v>0</v>
      </c>
      <c r="J109" s="30">
        <f t="shared" si="19"/>
        <v>0</v>
      </c>
      <c r="K109" s="30">
        <f t="shared" si="20"/>
        <v>0</v>
      </c>
      <c r="L109" s="30">
        <f t="shared" si="21"/>
        <v>100</v>
      </c>
      <c r="M109" s="26">
        <v>1.5108541575800001</v>
      </c>
      <c r="N109" s="26">
        <v>2.3081692281000001</v>
      </c>
      <c r="O109" s="26">
        <v>5.5355232430300001</v>
      </c>
      <c r="P109" s="23">
        <f t="shared" si="12"/>
        <v>1.5108541575800001</v>
      </c>
      <c r="Q109" s="23">
        <f t="shared" si="13"/>
        <v>0.79731507052000006</v>
      </c>
      <c r="R109" s="23">
        <f t="shared" si="14"/>
        <v>3.22735401493</v>
      </c>
      <c r="S109" s="24">
        <f t="shared" si="15"/>
        <v>2.7378372108273954</v>
      </c>
      <c r="T109" s="24">
        <f t="shared" si="16"/>
        <v>1.4448243451370579</v>
      </c>
      <c r="U109" s="24">
        <f t="shared" si="17"/>
        <v>5.8483274975670048</v>
      </c>
    </row>
    <row r="110" spans="1:21" ht="15" x14ac:dyDescent="0.25">
      <c r="A110" s="25">
        <v>2646</v>
      </c>
      <c r="B110" s="25" t="s">
        <v>45</v>
      </c>
      <c r="C110" s="23" t="s">
        <v>46</v>
      </c>
      <c r="D110" s="28">
        <v>17.231687979118099</v>
      </c>
      <c r="E110" s="26">
        <v>0</v>
      </c>
      <c r="F110" s="26">
        <v>0</v>
      </c>
      <c r="G110" s="26">
        <v>0</v>
      </c>
      <c r="H110" s="31">
        <f t="shared" si="11"/>
        <v>17.231687979118099</v>
      </c>
      <c r="I110" s="30">
        <f t="shared" si="18"/>
        <v>0</v>
      </c>
      <c r="J110" s="30">
        <f t="shared" si="19"/>
        <v>0</v>
      </c>
      <c r="K110" s="30">
        <f t="shared" si="20"/>
        <v>0</v>
      </c>
      <c r="L110" s="30">
        <f t="shared" si="21"/>
        <v>100</v>
      </c>
      <c r="M110" s="26">
        <v>4.8781357338799999E-2</v>
      </c>
      <c r="N110" s="26">
        <v>8.9471048386499996E-2</v>
      </c>
      <c r="O110" s="26">
        <v>0.249052730247</v>
      </c>
      <c r="P110" s="23">
        <f t="shared" si="12"/>
        <v>4.8781357338799999E-2</v>
      </c>
      <c r="Q110" s="23">
        <f t="shared" si="13"/>
        <v>4.0689691047699997E-2</v>
      </c>
      <c r="R110" s="23">
        <f t="shared" si="14"/>
        <v>0.15958168186050001</v>
      </c>
      <c r="S110" s="24">
        <f t="shared" si="15"/>
        <v>0.28309099722508196</v>
      </c>
      <c r="T110" s="24">
        <f t="shared" si="16"/>
        <v>0.23613293774242569</v>
      </c>
      <c r="U110" s="24">
        <f t="shared" si="17"/>
        <v>0.92609430981971175</v>
      </c>
    </row>
    <row r="111" spans="1:21" ht="15" x14ac:dyDescent="0.25">
      <c r="A111" s="25">
        <v>2647</v>
      </c>
      <c r="B111" s="25" t="s">
        <v>45</v>
      </c>
      <c r="C111" s="23" t="s">
        <v>46</v>
      </c>
      <c r="D111" s="28">
        <v>4.9981324016826898</v>
      </c>
      <c r="E111" s="26">
        <v>0</v>
      </c>
      <c r="F111" s="26">
        <v>0</v>
      </c>
      <c r="G111" s="26">
        <v>0</v>
      </c>
      <c r="H111" s="31">
        <f t="shared" si="11"/>
        <v>4.9981324016826898</v>
      </c>
      <c r="I111" s="30">
        <f t="shared" si="18"/>
        <v>0</v>
      </c>
      <c r="J111" s="30">
        <f t="shared" si="19"/>
        <v>0</v>
      </c>
      <c r="K111" s="30">
        <f t="shared" si="20"/>
        <v>0</v>
      </c>
      <c r="L111" s="30">
        <f t="shared" si="21"/>
        <v>100</v>
      </c>
      <c r="M111" s="26">
        <v>0</v>
      </c>
      <c r="N111" s="26">
        <v>0</v>
      </c>
      <c r="O111" s="26">
        <v>0.137941287493</v>
      </c>
      <c r="P111" s="23">
        <f t="shared" si="12"/>
        <v>0</v>
      </c>
      <c r="Q111" s="23">
        <f t="shared" si="13"/>
        <v>0</v>
      </c>
      <c r="R111" s="23">
        <f t="shared" si="14"/>
        <v>0.137941287493</v>
      </c>
      <c r="S111" s="24">
        <f t="shared" si="15"/>
        <v>0</v>
      </c>
      <c r="T111" s="24">
        <f t="shared" si="16"/>
        <v>0</v>
      </c>
      <c r="U111" s="24">
        <f t="shared" si="17"/>
        <v>2.7598566105723843</v>
      </c>
    </row>
    <row r="112" spans="1:21" ht="15" x14ac:dyDescent="0.25">
      <c r="A112" s="25">
        <v>2649</v>
      </c>
      <c r="B112" s="25" t="s">
        <v>45</v>
      </c>
      <c r="C112" s="23" t="s">
        <v>46</v>
      </c>
      <c r="D112" s="28">
        <v>5.2113409001787803</v>
      </c>
      <c r="E112" s="26">
        <v>0</v>
      </c>
      <c r="F112" s="26">
        <v>0</v>
      </c>
      <c r="G112" s="26">
        <v>0</v>
      </c>
      <c r="H112" s="31">
        <f t="shared" si="11"/>
        <v>5.2113409001787803</v>
      </c>
      <c r="I112" s="30">
        <f t="shared" si="18"/>
        <v>0</v>
      </c>
      <c r="J112" s="30">
        <f t="shared" si="19"/>
        <v>0</v>
      </c>
      <c r="K112" s="30">
        <f t="shared" si="20"/>
        <v>0</v>
      </c>
      <c r="L112" s="30">
        <f t="shared" si="21"/>
        <v>100</v>
      </c>
      <c r="M112" s="26">
        <v>0</v>
      </c>
      <c r="N112" s="26">
        <v>0</v>
      </c>
      <c r="O112" s="26">
        <v>3.9826831769899998E-2</v>
      </c>
      <c r="P112" s="23">
        <f t="shared" si="12"/>
        <v>0</v>
      </c>
      <c r="Q112" s="23">
        <f t="shared" si="13"/>
        <v>0</v>
      </c>
      <c r="R112" s="23">
        <f t="shared" si="14"/>
        <v>3.9826831769899998E-2</v>
      </c>
      <c r="S112" s="24">
        <f t="shared" si="15"/>
        <v>0</v>
      </c>
      <c r="T112" s="24">
        <f t="shared" si="16"/>
        <v>0</v>
      </c>
      <c r="U112" s="24">
        <f t="shared" si="17"/>
        <v>0.76423386097297341</v>
      </c>
    </row>
    <row r="113" spans="1:21" ht="15" x14ac:dyDescent="0.25">
      <c r="A113" s="25">
        <v>2670</v>
      </c>
      <c r="B113" s="25" t="s">
        <v>45</v>
      </c>
      <c r="C113" s="23" t="s">
        <v>46</v>
      </c>
      <c r="D113" s="28">
        <v>3.8611895517319001</v>
      </c>
      <c r="E113" s="26">
        <v>0</v>
      </c>
      <c r="F113" s="26">
        <v>0</v>
      </c>
      <c r="G113" s="26">
        <v>0</v>
      </c>
      <c r="H113" s="31">
        <f t="shared" si="11"/>
        <v>3.8611895517319001</v>
      </c>
      <c r="I113" s="30">
        <f t="shared" si="18"/>
        <v>0</v>
      </c>
      <c r="J113" s="30">
        <f t="shared" si="19"/>
        <v>0</v>
      </c>
      <c r="K113" s="30">
        <f t="shared" si="20"/>
        <v>0</v>
      </c>
      <c r="L113" s="30">
        <f t="shared" si="21"/>
        <v>100</v>
      </c>
      <c r="M113" s="26">
        <v>7.3956622624400004E-2</v>
      </c>
      <c r="N113" s="26">
        <v>0.177889916471</v>
      </c>
      <c r="O113" s="26">
        <v>0.49611621431000003</v>
      </c>
      <c r="P113" s="23">
        <f t="shared" si="12"/>
        <v>7.3956622624400004E-2</v>
      </c>
      <c r="Q113" s="23">
        <f t="shared" si="13"/>
        <v>0.10393329384659999</v>
      </c>
      <c r="R113" s="23">
        <f t="shared" si="14"/>
        <v>0.31822629783900003</v>
      </c>
      <c r="S113" s="24">
        <f t="shared" si="15"/>
        <v>1.9153844076685502</v>
      </c>
      <c r="T113" s="24">
        <f t="shared" si="16"/>
        <v>2.6917428542191537</v>
      </c>
      <c r="U113" s="24">
        <f t="shared" si="17"/>
        <v>8.2416647402421006</v>
      </c>
    </row>
    <row r="114" spans="1:21" ht="15" x14ac:dyDescent="0.25">
      <c r="A114" s="32">
        <v>2680</v>
      </c>
      <c r="B114" s="23" t="s">
        <v>45</v>
      </c>
      <c r="C114" s="23" t="s">
        <v>46</v>
      </c>
      <c r="D114" s="23">
        <v>0.88119323987728704</v>
      </c>
      <c r="E114" s="26">
        <v>0</v>
      </c>
      <c r="F114" s="26">
        <v>0</v>
      </c>
      <c r="G114" s="26">
        <v>0</v>
      </c>
      <c r="H114" s="31">
        <f t="shared" si="11"/>
        <v>0.88119323987728704</v>
      </c>
      <c r="I114" s="30">
        <f t="shared" si="18"/>
        <v>0</v>
      </c>
      <c r="J114" s="30">
        <f t="shared" si="19"/>
        <v>0</v>
      </c>
      <c r="K114" s="30">
        <f t="shared" si="20"/>
        <v>0</v>
      </c>
      <c r="L114" s="30">
        <f t="shared" si="21"/>
        <v>100</v>
      </c>
      <c r="M114" s="26">
        <v>0</v>
      </c>
      <c r="N114" s="26">
        <v>0</v>
      </c>
      <c r="O114" s="26">
        <v>0.13624490426899999</v>
      </c>
      <c r="P114" s="23">
        <f t="shared" si="12"/>
        <v>0</v>
      </c>
      <c r="Q114" s="23">
        <f t="shared" si="13"/>
        <v>0</v>
      </c>
      <c r="R114" s="23">
        <f t="shared" si="14"/>
        <v>0.13624490426899999</v>
      </c>
      <c r="S114" s="24">
        <f t="shared" si="15"/>
        <v>0</v>
      </c>
      <c r="T114" s="24">
        <f t="shared" si="16"/>
        <v>0</v>
      </c>
      <c r="U114" s="24">
        <f t="shared" si="17"/>
        <v>15.461410517399468</v>
      </c>
    </row>
    <row r="115" spans="1:21" ht="15" x14ac:dyDescent="0.25">
      <c r="A115" s="32">
        <v>2703</v>
      </c>
      <c r="B115" s="23" t="s">
        <v>50</v>
      </c>
      <c r="C115" s="23" t="s">
        <v>48</v>
      </c>
      <c r="D115" s="23">
        <v>1.1165308149756901</v>
      </c>
      <c r="E115" s="26">
        <v>0</v>
      </c>
      <c r="F115" s="26">
        <v>0</v>
      </c>
      <c r="G115" s="26">
        <v>0</v>
      </c>
      <c r="H115" s="31">
        <f t="shared" si="11"/>
        <v>1.1165308149756901</v>
      </c>
      <c r="I115" s="30">
        <f t="shared" si="18"/>
        <v>0</v>
      </c>
      <c r="J115" s="30">
        <f t="shared" si="19"/>
        <v>0</v>
      </c>
      <c r="K115" s="30">
        <f t="shared" si="20"/>
        <v>0</v>
      </c>
      <c r="L115" s="30">
        <f t="shared" si="21"/>
        <v>100</v>
      </c>
      <c r="M115" s="26">
        <v>4.5101837679299997E-2</v>
      </c>
      <c r="N115" s="26">
        <v>6.1101837676399998E-2</v>
      </c>
      <c r="O115" s="26">
        <v>9.4493851653599997E-2</v>
      </c>
      <c r="P115" s="23">
        <f t="shared" si="12"/>
        <v>4.5101837679299997E-2</v>
      </c>
      <c r="Q115" s="23">
        <f t="shared" si="13"/>
        <v>1.5999999997100001E-2</v>
      </c>
      <c r="R115" s="23">
        <f t="shared" si="14"/>
        <v>3.33920139772E-2</v>
      </c>
      <c r="S115" s="24">
        <f t="shared" si="15"/>
        <v>4.0394619722414014</v>
      </c>
      <c r="T115" s="24">
        <f t="shared" si="16"/>
        <v>1.4330101581162686</v>
      </c>
      <c r="U115" s="24">
        <f t="shared" si="17"/>
        <v>2.990693452372565</v>
      </c>
    </row>
    <row r="116" spans="1:21" ht="15" x14ac:dyDescent="0.25">
      <c r="A116" s="32">
        <v>2712</v>
      </c>
      <c r="B116" s="23" t="s">
        <v>45</v>
      </c>
      <c r="C116" s="23" t="s">
        <v>46</v>
      </c>
      <c r="D116" s="23">
        <v>0.58262218939301402</v>
      </c>
      <c r="E116" s="26">
        <v>0</v>
      </c>
      <c r="F116" s="26">
        <v>0</v>
      </c>
      <c r="G116" s="26">
        <v>0.15956814644100001</v>
      </c>
      <c r="H116" s="31">
        <f t="shared" si="11"/>
        <v>0.42305404295201399</v>
      </c>
      <c r="I116" s="30">
        <f t="shared" si="18"/>
        <v>0</v>
      </c>
      <c r="J116" s="30">
        <f t="shared" si="19"/>
        <v>0</v>
      </c>
      <c r="K116" s="30">
        <f t="shared" si="20"/>
        <v>27.387928119806233</v>
      </c>
      <c r="L116" s="30">
        <f t="shared" si="21"/>
        <v>72.612071880193767</v>
      </c>
      <c r="M116" s="26">
        <v>0</v>
      </c>
      <c r="N116" s="26">
        <v>0</v>
      </c>
      <c r="O116" s="26">
        <v>3.7031971694000001E-5</v>
      </c>
      <c r="P116" s="23">
        <f t="shared" si="12"/>
        <v>0</v>
      </c>
      <c r="Q116" s="23">
        <f t="shared" si="13"/>
        <v>0</v>
      </c>
      <c r="R116" s="23">
        <f t="shared" si="14"/>
        <v>3.7031971694000001E-5</v>
      </c>
      <c r="S116" s="24">
        <f t="shared" si="15"/>
        <v>0</v>
      </c>
      <c r="T116" s="24">
        <f t="shared" si="16"/>
        <v>0</v>
      </c>
      <c r="U116" s="24">
        <f t="shared" si="17"/>
        <v>6.3560867347981637E-3</v>
      </c>
    </row>
    <row r="117" spans="1:21" ht="15" x14ac:dyDescent="0.25">
      <c r="A117" s="32">
        <v>2758</v>
      </c>
      <c r="B117" s="23" t="s">
        <v>50</v>
      </c>
      <c r="C117" s="23" t="s">
        <v>48</v>
      </c>
      <c r="D117" s="23">
        <v>0.57681665326226295</v>
      </c>
      <c r="E117" s="26">
        <v>0</v>
      </c>
      <c r="F117" s="26">
        <v>0</v>
      </c>
      <c r="G117" s="26">
        <v>0</v>
      </c>
      <c r="H117" s="31">
        <f t="shared" si="11"/>
        <v>0.57681665326226295</v>
      </c>
      <c r="I117" s="30">
        <f t="shared" si="18"/>
        <v>0</v>
      </c>
      <c r="J117" s="30">
        <f t="shared" si="19"/>
        <v>0</v>
      </c>
      <c r="K117" s="30">
        <f t="shared" si="20"/>
        <v>0</v>
      </c>
      <c r="L117" s="30">
        <f t="shared" si="21"/>
        <v>100</v>
      </c>
      <c r="M117" s="26">
        <v>0</v>
      </c>
      <c r="N117" s="26">
        <v>1.1585932909799999E-3</v>
      </c>
      <c r="O117" s="26">
        <v>2.1064690039800001E-2</v>
      </c>
      <c r="P117" s="23">
        <f t="shared" si="12"/>
        <v>0</v>
      </c>
      <c r="Q117" s="23">
        <f t="shared" si="13"/>
        <v>1.1585932909799999E-3</v>
      </c>
      <c r="R117" s="23">
        <f t="shared" si="14"/>
        <v>1.9906096748820001E-2</v>
      </c>
      <c r="S117" s="24">
        <f t="shared" si="15"/>
        <v>0</v>
      </c>
      <c r="T117" s="24">
        <f t="shared" si="16"/>
        <v>0.20085988926072476</v>
      </c>
      <c r="U117" s="24">
        <f t="shared" si="17"/>
        <v>3.4510267060145425</v>
      </c>
    </row>
    <row r="118" spans="1:21" ht="15" x14ac:dyDescent="0.25">
      <c r="A118" s="25">
        <v>2764</v>
      </c>
      <c r="B118" s="25" t="s">
        <v>45</v>
      </c>
      <c r="C118" s="23" t="s">
        <v>46</v>
      </c>
      <c r="D118" s="28">
        <v>2.1880629308414101</v>
      </c>
      <c r="E118" s="26">
        <v>0</v>
      </c>
      <c r="F118" s="26">
        <v>0</v>
      </c>
      <c r="G118" s="26">
        <v>0</v>
      </c>
      <c r="H118" s="31">
        <f t="shared" si="11"/>
        <v>2.1880629308414101</v>
      </c>
      <c r="I118" s="30">
        <f t="shared" si="18"/>
        <v>0</v>
      </c>
      <c r="J118" s="30">
        <f t="shared" si="19"/>
        <v>0</v>
      </c>
      <c r="K118" s="30">
        <f t="shared" si="20"/>
        <v>0</v>
      </c>
      <c r="L118" s="30">
        <f t="shared" si="21"/>
        <v>100</v>
      </c>
      <c r="M118" s="26">
        <v>0</v>
      </c>
      <c r="N118" s="26">
        <v>9.5403636314900005E-3</v>
      </c>
      <c r="O118" s="26">
        <v>9.9024950548300003E-2</v>
      </c>
      <c r="P118" s="23">
        <f t="shared" si="12"/>
        <v>0</v>
      </c>
      <c r="Q118" s="23">
        <f t="shared" si="13"/>
        <v>9.5403636314900005E-3</v>
      </c>
      <c r="R118" s="23">
        <f t="shared" si="14"/>
        <v>8.9484586916810008E-2</v>
      </c>
      <c r="S118" s="24">
        <f t="shared" si="15"/>
        <v>0</v>
      </c>
      <c r="T118" s="24">
        <f t="shared" si="16"/>
        <v>0.43601870389629488</v>
      </c>
      <c r="U118" s="24">
        <f t="shared" si="17"/>
        <v>4.0896715380301742</v>
      </c>
    </row>
    <row r="119" spans="1:21" ht="15" x14ac:dyDescent="0.25">
      <c r="A119" s="25">
        <v>2765</v>
      </c>
      <c r="B119" s="25" t="s">
        <v>45</v>
      </c>
      <c r="C119" s="23" t="s">
        <v>46</v>
      </c>
      <c r="D119" s="28">
        <v>3.73658655214851</v>
      </c>
      <c r="E119" s="26">
        <v>0</v>
      </c>
      <c r="F119" s="26">
        <v>0</v>
      </c>
      <c r="G119" s="26">
        <v>0</v>
      </c>
      <c r="H119" s="31">
        <f t="shared" si="11"/>
        <v>3.73658655214851</v>
      </c>
      <c r="I119" s="30">
        <f t="shared" si="18"/>
        <v>0</v>
      </c>
      <c r="J119" s="30">
        <f t="shared" si="19"/>
        <v>0</v>
      </c>
      <c r="K119" s="30">
        <f t="shared" si="20"/>
        <v>0</v>
      </c>
      <c r="L119" s="30">
        <f t="shared" si="21"/>
        <v>100</v>
      </c>
      <c r="M119" s="26">
        <v>1.2350272833199999E-2</v>
      </c>
      <c r="N119" s="26">
        <v>4.5344891522600003E-2</v>
      </c>
      <c r="O119" s="26">
        <v>0.31879055214699997</v>
      </c>
      <c r="P119" s="23">
        <f t="shared" si="12"/>
        <v>1.2350272833199999E-2</v>
      </c>
      <c r="Q119" s="23">
        <f t="shared" si="13"/>
        <v>3.2994618689400006E-2</v>
      </c>
      <c r="R119" s="23">
        <f t="shared" si="14"/>
        <v>0.27344566062439996</v>
      </c>
      <c r="S119" s="24">
        <f t="shared" si="15"/>
        <v>0.33052286253341789</v>
      </c>
      <c r="T119" s="24">
        <f t="shared" si="16"/>
        <v>0.88301497179098765</v>
      </c>
      <c r="U119" s="24">
        <f t="shared" si="17"/>
        <v>7.318060395715194</v>
      </c>
    </row>
    <row r="120" spans="1:21" ht="15" x14ac:dyDescent="0.25">
      <c r="A120" s="32">
        <v>2766</v>
      </c>
      <c r="B120" s="23" t="s">
        <v>45</v>
      </c>
      <c r="C120" s="23" t="s">
        <v>46</v>
      </c>
      <c r="D120" s="23">
        <v>1.1623850611861</v>
      </c>
      <c r="E120" s="26">
        <v>0</v>
      </c>
      <c r="F120" s="26">
        <v>0</v>
      </c>
      <c r="G120" s="26">
        <v>0</v>
      </c>
      <c r="H120" s="31">
        <f t="shared" si="11"/>
        <v>1.1623850611861</v>
      </c>
      <c r="I120" s="30">
        <f t="shared" si="18"/>
        <v>0</v>
      </c>
      <c r="J120" s="30">
        <f t="shared" si="19"/>
        <v>0</v>
      </c>
      <c r="K120" s="30">
        <f t="shared" si="20"/>
        <v>0</v>
      </c>
      <c r="L120" s="30">
        <f t="shared" si="21"/>
        <v>100</v>
      </c>
      <c r="M120" s="26">
        <v>1.1200000000499999E-2</v>
      </c>
      <c r="N120" s="26">
        <v>1.3600000000200001E-2</v>
      </c>
      <c r="O120" s="26">
        <v>1.8400000000499999E-2</v>
      </c>
      <c r="P120" s="23">
        <f t="shared" si="12"/>
        <v>1.1200000000499999E-2</v>
      </c>
      <c r="Q120" s="23">
        <f t="shared" si="13"/>
        <v>2.3999999997000015E-3</v>
      </c>
      <c r="R120" s="23">
        <f t="shared" si="14"/>
        <v>4.8000000002999983E-3</v>
      </c>
      <c r="S120" s="24">
        <f t="shared" si="15"/>
        <v>0.96353612709642855</v>
      </c>
      <c r="T120" s="24">
        <f t="shared" si="16"/>
        <v>0.20647202719992261</v>
      </c>
      <c r="U120" s="24">
        <f t="shared" si="17"/>
        <v>0.41294405447727178</v>
      </c>
    </row>
    <row r="121" spans="1:21" ht="15" x14ac:dyDescent="0.25">
      <c r="A121" s="25">
        <v>2769</v>
      </c>
      <c r="B121" s="25" t="s">
        <v>45</v>
      </c>
      <c r="C121" s="23" t="s">
        <v>46</v>
      </c>
      <c r="D121" s="28">
        <v>1.0460706078105499</v>
      </c>
      <c r="E121" s="26">
        <v>0</v>
      </c>
      <c r="F121" s="26">
        <v>0</v>
      </c>
      <c r="G121" s="26">
        <v>0</v>
      </c>
      <c r="H121" s="31">
        <f t="shared" si="11"/>
        <v>1.0460706078105499</v>
      </c>
      <c r="I121" s="30">
        <f t="shared" si="18"/>
        <v>0</v>
      </c>
      <c r="J121" s="30">
        <f t="shared" si="19"/>
        <v>0</v>
      </c>
      <c r="K121" s="30">
        <f t="shared" si="20"/>
        <v>0</v>
      </c>
      <c r="L121" s="30">
        <f t="shared" si="21"/>
        <v>100</v>
      </c>
      <c r="M121" s="26">
        <v>4.8817371333E-4</v>
      </c>
      <c r="N121" s="26">
        <v>5.0641176719200005E-4</v>
      </c>
      <c r="O121" s="26">
        <v>0.20099091683299999</v>
      </c>
      <c r="P121" s="23">
        <f t="shared" si="12"/>
        <v>4.8817371333E-4</v>
      </c>
      <c r="Q121" s="23">
        <f t="shared" si="13"/>
        <v>1.8238053862000049E-5</v>
      </c>
      <c r="R121" s="23">
        <f t="shared" si="14"/>
        <v>0.20048450506580801</v>
      </c>
      <c r="S121" s="24">
        <f t="shared" si="15"/>
        <v>4.6667376913663496E-2</v>
      </c>
      <c r="T121" s="24">
        <f t="shared" si="16"/>
        <v>1.7434821058755028E-3</v>
      </c>
      <c r="U121" s="24">
        <f t="shared" si="17"/>
        <v>19.165484965247874</v>
      </c>
    </row>
    <row r="122" spans="1:21" ht="15" x14ac:dyDescent="0.25">
      <c r="A122" s="25">
        <v>2779</v>
      </c>
      <c r="B122" s="25" t="s">
        <v>45</v>
      </c>
      <c r="C122" s="23" t="s">
        <v>46</v>
      </c>
      <c r="D122" s="28">
        <v>0.293219469907537</v>
      </c>
      <c r="E122" s="26">
        <v>0</v>
      </c>
      <c r="F122" s="26">
        <v>0</v>
      </c>
      <c r="G122" s="26">
        <v>0</v>
      </c>
      <c r="H122" s="31">
        <f t="shared" si="11"/>
        <v>0.293219469907537</v>
      </c>
      <c r="I122" s="30">
        <f t="shared" si="18"/>
        <v>0</v>
      </c>
      <c r="J122" s="30">
        <f t="shared" si="19"/>
        <v>0</v>
      </c>
      <c r="K122" s="30">
        <f t="shared" si="20"/>
        <v>0</v>
      </c>
      <c r="L122" s="30">
        <f t="shared" si="21"/>
        <v>100</v>
      </c>
      <c r="M122" s="26">
        <v>0</v>
      </c>
      <c r="N122" s="26">
        <v>0</v>
      </c>
      <c r="O122" s="26">
        <v>1.6766094419999999E-6</v>
      </c>
      <c r="P122" s="23">
        <f t="shared" si="12"/>
        <v>0</v>
      </c>
      <c r="Q122" s="23">
        <f t="shared" si="13"/>
        <v>0</v>
      </c>
      <c r="R122" s="23">
        <f t="shared" si="14"/>
        <v>1.6766094419999999E-6</v>
      </c>
      <c r="S122" s="24">
        <f t="shared" si="15"/>
        <v>0</v>
      </c>
      <c r="T122" s="24">
        <f t="shared" si="16"/>
        <v>0</v>
      </c>
      <c r="U122" s="24">
        <f t="shared" si="17"/>
        <v>5.7179335414824168E-4</v>
      </c>
    </row>
    <row r="123" spans="1:21" ht="15" x14ac:dyDescent="0.25">
      <c r="A123" s="25">
        <v>2788</v>
      </c>
      <c r="B123" s="25" t="s">
        <v>45</v>
      </c>
      <c r="C123" s="23" t="s">
        <v>46</v>
      </c>
      <c r="D123" s="28">
        <v>0.17522920719243801</v>
      </c>
      <c r="E123" s="26">
        <v>0</v>
      </c>
      <c r="F123" s="26">
        <v>0</v>
      </c>
      <c r="G123" s="26">
        <v>0</v>
      </c>
      <c r="H123" s="31">
        <f t="shared" si="11"/>
        <v>0.17522920719243801</v>
      </c>
      <c r="I123" s="30">
        <f t="shared" si="18"/>
        <v>0</v>
      </c>
      <c r="J123" s="30">
        <f t="shared" si="19"/>
        <v>0</v>
      </c>
      <c r="K123" s="30">
        <f t="shared" si="20"/>
        <v>0</v>
      </c>
      <c r="L123" s="30">
        <f t="shared" si="21"/>
        <v>100</v>
      </c>
      <c r="M123" s="26">
        <v>0</v>
      </c>
      <c r="N123" s="26">
        <v>0</v>
      </c>
      <c r="O123" s="26">
        <v>0</v>
      </c>
      <c r="P123" s="23">
        <f t="shared" si="12"/>
        <v>0</v>
      </c>
      <c r="Q123" s="23">
        <f t="shared" si="13"/>
        <v>0</v>
      </c>
      <c r="R123" s="23">
        <f t="shared" si="14"/>
        <v>0</v>
      </c>
      <c r="S123" s="24">
        <f t="shared" si="15"/>
        <v>0</v>
      </c>
      <c r="T123" s="24">
        <f t="shared" si="16"/>
        <v>0</v>
      </c>
      <c r="U123" s="24">
        <f t="shared" si="17"/>
        <v>0</v>
      </c>
    </row>
    <row r="124" spans="1:21" ht="15" x14ac:dyDescent="0.25">
      <c r="A124" s="25">
        <v>2790</v>
      </c>
      <c r="B124" s="25" t="s">
        <v>45</v>
      </c>
      <c r="C124" s="23" t="s">
        <v>46</v>
      </c>
      <c r="D124" s="28">
        <v>1.15959060575641</v>
      </c>
      <c r="E124" s="26">
        <v>0</v>
      </c>
      <c r="F124" s="26">
        <v>0</v>
      </c>
      <c r="G124" s="26">
        <v>0</v>
      </c>
      <c r="H124" s="31">
        <f t="shared" si="11"/>
        <v>1.15959060575641</v>
      </c>
      <c r="I124" s="30">
        <f t="shared" si="18"/>
        <v>0</v>
      </c>
      <c r="J124" s="30">
        <f t="shared" si="19"/>
        <v>0</v>
      </c>
      <c r="K124" s="30">
        <f t="shared" si="20"/>
        <v>0</v>
      </c>
      <c r="L124" s="30">
        <f t="shared" si="21"/>
        <v>100</v>
      </c>
      <c r="M124" s="26">
        <v>0</v>
      </c>
      <c r="N124" s="26">
        <v>0</v>
      </c>
      <c r="O124" s="26">
        <v>2.9646131566799998E-2</v>
      </c>
      <c r="P124" s="23">
        <f t="shared" si="12"/>
        <v>0</v>
      </c>
      <c r="Q124" s="23">
        <f t="shared" si="13"/>
        <v>0</v>
      </c>
      <c r="R124" s="23">
        <f t="shared" si="14"/>
        <v>2.9646131566799998E-2</v>
      </c>
      <c r="S124" s="24">
        <f t="shared" si="15"/>
        <v>0</v>
      </c>
      <c r="T124" s="24">
        <f t="shared" si="16"/>
        <v>0</v>
      </c>
      <c r="U124" s="24">
        <f t="shared" si="17"/>
        <v>2.5566032890945674</v>
      </c>
    </row>
    <row r="125" spans="1:21" ht="15" x14ac:dyDescent="0.25">
      <c r="A125" s="25">
        <v>2792</v>
      </c>
      <c r="B125" s="25" t="s">
        <v>45</v>
      </c>
      <c r="C125" s="23" t="s">
        <v>46</v>
      </c>
      <c r="D125" s="28">
        <v>1.0628027491304499</v>
      </c>
      <c r="E125" s="26">
        <v>0</v>
      </c>
      <c r="F125" s="26">
        <v>0</v>
      </c>
      <c r="G125" s="26">
        <v>0</v>
      </c>
      <c r="H125" s="31">
        <f t="shared" si="11"/>
        <v>1.0628027491304499</v>
      </c>
      <c r="I125" s="30">
        <f t="shared" si="18"/>
        <v>0</v>
      </c>
      <c r="J125" s="30">
        <f t="shared" si="19"/>
        <v>0</v>
      </c>
      <c r="K125" s="30">
        <f t="shared" si="20"/>
        <v>0</v>
      </c>
      <c r="L125" s="30">
        <f t="shared" si="21"/>
        <v>100</v>
      </c>
      <c r="M125" s="26">
        <v>0</v>
      </c>
      <c r="N125" s="26">
        <v>1.06823236401E-2</v>
      </c>
      <c r="O125" s="26">
        <v>7.6262915736600004E-2</v>
      </c>
      <c r="P125" s="23">
        <f t="shared" si="12"/>
        <v>0</v>
      </c>
      <c r="Q125" s="23">
        <f t="shared" si="13"/>
        <v>1.06823236401E-2</v>
      </c>
      <c r="R125" s="23">
        <f t="shared" si="14"/>
        <v>6.5580592096500009E-2</v>
      </c>
      <c r="S125" s="24">
        <f t="shared" si="15"/>
        <v>0</v>
      </c>
      <c r="T125" s="24">
        <f t="shared" si="16"/>
        <v>1.0051087700742141</v>
      </c>
      <c r="U125" s="24">
        <f t="shared" si="17"/>
        <v>6.1705327870252384</v>
      </c>
    </row>
    <row r="126" spans="1:21" ht="15" x14ac:dyDescent="0.25">
      <c r="A126" s="32">
        <v>2794</v>
      </c>
      <c r="B126" s="23" t="s">
        <v>50</v>
      </c>
      <c r="C126" s="23" t="s">
        <v>48</v>
      </c>
      <c r="D126" s="23">
        <v>1.0057216007173599</v>
      </c>
      <c r="E126" s="26">
        <v>0</v>
      </c>
      <c r="F126" s="26">
        <v>1.15727646772E-2</v>
      </c>
      <c r="G126" s="26">
        <v>0</v>
      </c>
      <c r="H126" s="31">
        <f t="shared" si="11"/>
        <v>0.99414883604015991</v>
      </c>
      <c r="I126" s="30">
        <f t="shared" si="18"/>
        <v>0</v>
      </c>
      <c r="J126" s="30">
        <f t="shared" si="19"/>
        <v>1.1506926637496293</v>
      </c>
      <c r="K126" s="30">
        <f t="shared" si="20"/>
        <v>0</v>
      </c>
      <c r="L126" s="30">
        <f t="shared" si="21"/>
        <v>98.849307336250376</v>
      </c>
      <c r="M126" s="26">
        <v>0</v>
      </c>
      <c r="N126" s="26">
        <v>2.0400000000000001E-2</v>
      </c>
      <c r="O126" s="26">
        <v>0.71196371300500005</v>
      </c>
      <c r="P126" s="23">
        <f t="shared" si="12"/>
        <v>0</v>
      </c>
      <c r="Q126" s="23">
        <f t="shared" si="13"/>
        <v>2.0400000000000001E-2</v>
      </c>
      <c r="R126" s="23">
        <f t="shared" si="14"/>
        <v>0.69156371300500008</v>
      </c>
      <c r="S126" s="24">
        <f t="shared" si="15"/>
        <v>0</v>
      </c>
      <c r="T126" s="24">
        <f t="shared" si="16"/>
        <v>2.0283943375034514</v>
      </c>
      <c r="U126" s="24">
        <f t="shared" si="17"/>
        <v>68.762937229519821</v>
      </c>
    </row>
    <row r="127" spans="1:21" ht="15" x14ac:dyDescent="0.25">
      <c r="A127" s="32">
        <v>2818</v>
      </c>
      <c r="B127" s="23" t="s">
        <v>45</v>
      </c>
      <c r="C127" s="23" t="s">
        <v>46</v>
      </c>
      <c r="D127" s="23">
        <v>0.165230514479348</v>
      </c>
      <c r="E127" s="26">
        <v>0</v>
      </c>
      <c r="F127" s="26">
        <v>0</v>
      </c>
      <c r="G127" s="26">
        <v>0</v>
      </c>
      <c r="H127" s="31">
        <f t="shared" si="11"/>
        <v>0.165230514479348</v>
      </c>
      <c r="I127" s="30">
        <f t="shared" si="18"/>
        <v>0</v>
      </c>
      <c r="J127" s="30">
        <f t="shared" si="19"/>
        <v>0</v>
      </c>
      <c r="K127" s="30">
        <f t="shared" si="20"/>
        <v>0</v>
      </c>
      <c r="L127" s="30">
        <f t="shared" si="21"/>
        <v>100</v>
      </c>
      <c r="M127" s="26">
        <v>0</v>
      </c>
      <c r="N127" s="26">
        <v>0</v>
      </c>
      <c r="O127" s="26">
        <v>0</v>
      </c>
      <c r="P127" s="23">
        <f t="shared" si="12"/>
        <v>0</v>
      </c>
      <c r="Q127" s="23">
        <f t="shared" si="13"/>
        <v>0</v>
      </c>
      <c r="R127" s="23">
        <f t="shared" si="14"/>
        <v>0</v>
      </c>
      <c r="S127" s="24">
        <f t="shared" si="15"/>
        <v>0</v>
      </c>
      <c r="T127" s="24">
        <f t="shared" si="16"/>
        <v>0</v>
      </c>
      <c r="U127" s="24">
        <f t="shared" si="17"/>
        <v>0</v>
      </c>
    </row>
    <row r="128" spans="1:21" ht="15" x14ac:dyDescent="0.25">
      <c r="A128" s="25">
        <v>2830</v>
      </c>
      <c r="B128" s="25" t="s">
        <v>45</v>
      </c>
      <c r="C128" s="23" t="s">
        <v>46</v>
      </c>
      <c r="D128" s="28">
        <v>0.12156019532967501</v>
      </c>
      <c r="E128" s="26">
        <v>0</v>
      </c>
      <c r="F128" s="26">
        <v>0</v>
      </c>
      <c r="G128" s="26">
        <v>0</v>
      </c>
      <c r="H128" s="31">
        <f t="shared" si="11"/>
        <v>0.12156019532967501</v>
      </c>
      <c r="I128" s="30">
        <f t="shared" si="18"/>
        <v>0</v>
      </c>
      <c r="J128" s="30">
        <f t="shared" si="19"/>
        <v>0</v>
      </c>
      <c r="K128" s="30">
        <f t="shared" si="20"/>
        <v>0</v>
      </c>
      <c r="L128" s="30">
        <f t="shared" si="21"/>
        <v>100</v>
      </c>
      <c r="M128" s="26">
        <v>0</v>
      </c>
      <c r="N128" s="26">
        <v>0</v>
      </c>
      <c r="O128" s="26">
        <v>0</v>
      </c>
      <c r="P128" s="23">
        <f t="shared" si="12"/>
        <v>0</v>
      </c>
      <c r="Q128" s="23">
        <f t="shared" si="13"/>
        <v>0</v>
      </c>
      <c r="R128" s="23">
        <f t="shared" si="14"/>
        <v>0</v>
      </c>
      <c r="S128" s="24">
        <f t="shared" si="15"/>
        <v>0</v>
      </c>
      <c r="T128" s="24">
        <f t="shared" si="16"/>
        <v>0</v>
      </c>
      <c r="U128" s="24">
        <f t="shared" si="17"/>
        <v>0</v>
      </c>
    </row>
    <row r="129" spans="1:21" ht="15" x14ac:dyDescent="0.25">
      <c r="A129" s="32">
        <v>2831</v>
      </c>
      <c r="B129" s="23" t="s">
        <v>45</v>
      </c>
      <c r="C129" s="23" t="s">
        <v>46</v>
      </c>
      <c r="D129" s="23">
        <v>0.28201535663389898</v>
      </c>
      <c r="E129" s="26">
        <v>0</v>
      </c>
      <c r="F129" s="26">
        <v>0</v>
      </c>
      <c r="G129" s="26">
        <v>0</v>
      </c>
      <c r="H129" s="31">
        <f t="shared" si="11"/>
        <v>0.28201535663389898</v>
      </c>
      <c r="I129" s="30">
        <f t="shared" si="18"/>
        <v>0</v>
      </c>
      <c r="J129" s="30">
        <f t="shared" si="19"/>
        <v>0</v>
      </c>
      <c r="K129" s="30">
        <f t="shared" si="20"/>
        <v>0</v>
      </c>
      <c r="L129" s="30">
        <f t="shared" si="21"/>
        <v>100</v>
      </c>
      <c r="M129" s="26">
        <v>0</v>
      </c>
      <c r="N129" s="26">
        <v>0</v>
      </c>
      <c r="O129" s="26">
        <v>0</v>
      </c>
      <c r="P129" s="23">
        <f t="shared" si="12"/>
        <v>0</v>
      </c>
      <c r="Q129" s="23">
        <f t="shared" si="13"/>
        <v>0</v>
      </c>
      <c r="R129" s="23">
        <f t="shared" si="14"/>
        <v>0</v>
      </c>
      <c r="S129" s="24">
        <f t="shared" si="15"/>
        <v>0</v>
      </c>
      <c r="T129" s="24">
        <f t="shared" si="16"/>
        <v>0</v>
      </c>
      <c r="U129" s="24">
        <f t="shared" si="17"/>
        <v>0</v>
      </c>
    </row>
    <row r="130" spans="1:21" ht="15" x14ac:dyDescent="0.25">
      <c r="A130" s="25">
        <v>3004</v>
      </c>
      <c r="B130" s="25" t="s">
        <v>45</v>
      </c>
      <c r="C130" s="23" t="s">
        <v>46</v>
      </c>
      <c r="D130" s="28">
        <v>0.137095741785137</v>
      </c>
      <c r="E130" s="26">
        <v>0</v>
      </c>
      <c r="F130" s="26">
        <v>0</v>
      </c>
      <c r="G130" s="26">
        <v>0</v>
      </c>
      <c r="H130" s="31">
        <f t="shared" ref="H130:H193" si="22">D130-(E130+F130+G130)</f>
        <v>0.137095741785137</v>
      </c>
      <c r="I130" s="30">
        <f t="shared" si="18"/>
        <v>0</v>
      </c>
      <c r="J130" s="30">
        <f t="shared" si="19"/>
        <v>0</v>
      </c>
      <c r="K130" s="30">
        <f t="shared" si="20"/>
        <v>0</v>
      </c>
      <c r="L130" s="30">
        <f t="shared" si="21"/>
        <v>100</v>
      </c>
      <c r="M130" s="26">
        <v>0</v>
      </c>
      <c r="N130" s="26">
        <v>9.9878292416299991E-3</v>
      </c>
      <c r="O130" s="26">
        <v>1.7645266426099999E-2</v>
      </c>
      <c r="P130" s="23">
        <f t="shared" si="12"/>
        <v>0</v>
      </c>
      <c r="Q130" s="23">
        <f t="shared" si="13"/>
        <v>9.9878292416299991E-3</v>
      </c>
      <c r="R130" s="23">
        <f t="shared" si="14"/>
        <v>7.6574371844699996E-3</v>
      </c>
      <c r="S130" s="24">
        <f t="shared" si="15"/>
        <v>0</v>
      </c>
      <c r="T130" s="24">
        <f t="shared" si="16"/>
        <v>7.2852950146937472</v>
      </c>
      <c r="U130" s="24">
        <f t="shared" si="17"/>
        <v>5.5854668312536662</v>
      </c>
    </row>
    <row r="131" spans="1:21" ht="15" x14ac:dyDescent="0.25">
      <c r="A131" s="32">
        <v>3006</v>
      </c>
      <c r="B131" s="23" t="s">
        <v>45</v>
      </c>
      <c r="C131" s="23" t="s">
        <v>46</v>
      </c>
      <c r="D131" s="23">
        <v>0.13612790656655899</v>
      </c>
      <c r="E131" s="26">
        <v>0</v>
      </c>
      <c r="F131" s="26">
        <v>0</v>
      </c>
      <c r="G131" s="26">
        <v>0</v>
      </c>
      <c r="H131" s="31">
        <f t="shared" si="22"/>
        <v>0.13612790656655899</v>
      </c>
      <c r="I131" s="30">
        <f t="shared" si="18"/>
        <v>0</v>
      </c>
      <c r="J131" s="30">
        <f t="shared" si="19"/>
        <v>0</v>
      </c>
      <c r="K131" s="30">
        <f t="shared" si="20"/>
        <v>0</v>
      </c>
      <c r="L131" s="30">
        <f t="shared" si="21"/>
        <v>100</v>
      </c>
      <c r="M131" s="26">
        <v>0</v>
      </c>
      <c r="N131" s="26">
        <v>0</v>
      </c>
      <c r="O131" s="26">
        <v>0</v>
      </c>
      <c r="P131" s="23">
        <f t="shared" ref="P131:P194" si="23">M131</f>
        <v>0</v>
      </c>
      <c r="Q131" s="23">
        <f t="shared" ref="Q131:Q194" si="24">N131-M131</f>
        <v>0</v>
      </c>
      <c r="R131" s="23">
        <f t="shared" ref="R131:R194" si="25">O131-N131</f>
        <v>0</v>
      </c>
      <c r="S131" s="24">
        <f t="shared" ref="S131:S194" si="26">P131/D131*100</f>
        <v>0</v>
      </c>
      <c r="T131" s="24">
        <f t="shared" ref="T131:T194" si="27">Q131/D131*100</f>
        <v>0</v>
      </c>
      <c r="U131" s="24">
        <f t="shared" ref="U131:U194" si="28">R131/D131*100</f>
        <v>0</v>
      </c>
    </row>
    <row r="132" spans="1:21" ht="15" x14ac:dyDescent="0.25">
      <c r="A132" s="32">
        <v>3012</v>
      </c>
      <c r="B132" s="23" t="s">
        <v>45</v>
      </c>
      <c r="C132" s="23" t="s">
        <v>46</v>
      </c>
      <c r="D132" s="23">
        <v>0.12959910056339399</v>
      </c>
      <c r="E132" s="26">
        <v>0</v>
      </c>
      <c r="F132" s="26">
        <v>0</v>
      </c>
      <c r="G132" s="26">
        <v>0</v>
      </c>
      <c r="H132" s="31">
        <f t="shared" si="22"/>
        <v>0.12959910056339399</v>
      </c>
      <c r="I132" s="30">
        <f t="shared" ref="I132:I195" si="29">E132/D132*100</f>
        <v>0</v>
      </c>
      <c r="J132" s="30">
        <f t="shared" ref="J132:J195" si="30">F132/D132*100</f>
        <v>0</v>
      </c>
      <c r="K132" s="30">
        <f t="shared" ref="K132:K195" si="31">G132/D132*100</f>
        <v>0</v>
      </c>
      <c r="L132" s="30">
        <f t="shared" ref="L132:L195" si="32">100-K132-J132-I132</f>
        <v>100</v>
      </c>
      <c r="M132" s="26">
        <v>0</v>
      </c>
      <c r="N132" s="26">
        <v>3.8873123216199998E-4</v>
      </c>
      <c r="O132" s="26">
        <v>4.5434207876700002E-4</v>
      </c>
      <c r="P132" s="23">
        <f t="shared" si="23"/>
        <v>0</v>
      </c>
      <c r="Q132" s="23">
        <f t="shared" si="24"/>
        <v>3.8873123216199998E-4</v>
      </c>
      <c r="R132" s="23">
        <f t="shared" si="25"/>
        <v>6.5610846605000043E-5</v>
      </c>
      <c r="S132" s="24">
        <f t="shared" si="26"/>
        <v>0</v>
      </c>
      <c r="T132" s="24">
        <f t="shared" si="27"/>
        <v>0.29994902007197982</v>
      </c>
      <c r="U132" s="24">
        <f t="shared" si="28"/>
        <v>5.0626004593995001E-2</v>
      </c>
    </row>
    <row r="133" spans="1:21" ht="15" x14ac:dyDescent="0.25">
      <c r="A133" s="32">
        <v>3014</v>
      </c>
      <c r="B133" s="23" t="s">
        <v>45</v>
      </c>
      <c r="C133" s="23" t="s">
        <v>46</v>
      </c>
      <c r="D133" s="23">
        <v>0.11021874990818201</v>
      </c>
      <c r="E133" s="26">
        <v>0</v>
      </c>
      <c r="F133" s="26">
        <v>0</v>
      </c>
      <c r="G133" s="26">
        <v>0</v>
      </c>
      <c r="H133" s="31">
        <f t="shared" si="22"/>
        <v>0.11021874990818201</v>
      </c>
      <c r="I133" s="30">
        <f t="shared" si="29"/>
        <v>0</v>
      </c>
      <c r="J133" s="30">
        <f t="shared" si="30"/>
        <v>0</v>
      </c>
      <c r="K133" s="30">
        <f t="shared" si="31"/>
        <v>0</v>
      </c>
      <c r="L133" s="30">
        <f t="shared" si="32"/>
        <v>100</v>
      </c>
      <c r="M133" s="26">
        <v>0</v>
      </c>
      <c r="N133" s="26">
        <v>0</v>
      </c>
      <c r="O133" s="26">
        <v>1.5289294564399999E-4</v>
      </c>
      <c r="P133" s="23">
        <f t="shared" si="23"/>
        <v>0</v>
      </c>
      <c r="Q133" s="23">
        <f t="shared" si="24"/>
        <v>0</v>
      </c>
      <c r="R133" s="23">
        <f t="shared" si="25"/>
        <v>1.5289294564399999E-4</v>
      </c>
      <c r="S133" s="24">
        <f t="shared" si="26"/>
        <v>0</v>
      </c>
      <c r="T133" s="24">
        <f t="shared" si="27"/>
        <v>0</v>
      </c>
      <c r="U133" s="24">
        <f t="shared" si="28"/>
        <v>0.13871772794680381</v>
      </c>
    </row>
    <row r="134" spans="1:21" ht="15" x14ac:dyDescent="0.25">
      <c r="A134" s="32">
        <v>3023</v>
      </c>
      <c r="B134" s="23" t="s">
        <v>45</v>
      </c>
      <c r="C134" s="23" t="s">
        <v>46</v>
      </c>
      <c r="D134" s="23">
        <v>0.50705856169081098</v>
      </c>
      <c r="E134" s="26">
        <v>0</v>
      </c>
      <c r="F134" s="26">
        <v>0</v>
      </c>
      <c r="G134" s="26">
        <v>0</v>
      </c>
      <c r="H134" s="31">
        <f t="shared" si="22"/>
        <v>0.50705856169081098</v>
      </c>
      <c r="I134" s="30">
        <f t="shared" si="29"/>
        <v>0</v>
      </c>
      <c r="J134" s="30">
        <f t="shared" si="30"/>
        <v>0</v>
      </c>
      <c r="K134" s="30">
        <f t="shared" si="31"/>
        <v>0</v>
      </c>
      <c r="L134" s="30">
        <f t="shared" si="32"/>
        <v>100</v>
      </c>
      <c r="M134" s="26">
        <v>0</v>
      </c>
      <c r="N134" s="26">
        <v>0</v>
      </c>
      <c r="O134" s="26">
        <v>0</v>
      </c>
      <c r="P134" s="23">
        <f t="shared" si="23"/>
        <v>0</v>
      </c>
      <c r="Q134" s="23">
        <f t="shared" si="24"/>
        <v>0</v>
      </c>
      <c r="R134" s="23">
        <f t="shared" si="25"/>
        <v>0</v>
      </c>
      <c r="S134" s="24">
        <f t="shared" si="26"/>
        <v>0</v>
      </c>
      <c r="T134" s="24">
        <f t="shared" si="27"/>
        <v>0</v>
      </c>
      <c r="U134" s="24">
        <f t="shared" si="28"/>
        <v>0</v>
      </c>
    </row>
    <row r="135" spans="1:21" ht="15" x14ac:dyDescent="0.25">
      <c r="A135" s="25">
        <v>3024</v>
      </c>
      <c r="B135" s="25" t="s">
        <v>45</v>
      </c>
      <c r="C135" s="23" t="s">
        <v>46</v>
      </c>
      <c r="D135" s="28">
        <v>5.0723610044978003E-2</v>
      </c>
      <c r="E135" s="26">
        <v>0</v>
      </c>
      <c r="F135" s="26">
        <v>0</v>
      </c>
      <c r="G135" s="26">
        <v>0</v>
      </c>
      <c r="H135" s="31">
        <f t="shared" si="22"/>
        <v>5.0723610044978003E-2</v>
      </c>
      <c r="I135" s="30">
        <f t="shared" si="29"/>
        <v>0</v>
      </c>
      <c r="J135" s="30">
        <f t="shared" si="30"/>
        <v>0</v>
      </c>
      <c r="K135" s="30">
        <f t="shared" si="31"/>
        <v>0</v>
      </c>
      <c r="L135" s="30">
        <f t="shared" si="32"/>
        <v>100</v>
      </c>
      <c r="M135" s="26">
        <v>0</v>
      </c>
      <c r="N135" s="26">
        <v>0</v>
      </c>
      <c r="O135" s="26">
        <v>0</v>
      </c>
      <c r="P135" s="23">
        <f t="shared" si="23"/>
        <v>0</v>
      </c>
      <c r="Q135" s="23">
        <f t="shared" si="24"/>
        <v>0</v>
      </c>
      <c r="R135" s="23">
        <f t="shared" si="25"/>
        <v>0</v>
      </c>
      <c r="S135" s="24">
        <f t="shared" si="26"/>
        <v>0</v>
      </c>
      <c r="T135" s="24">
        <f t="shared" si="27"/>
        <v>0</v>
      </c>
      <c r="U135" s="24">
        <f t="shared" si="28"/>
        <v>0</v>
      </c>
    </row>
    <row r="136" spans="1:21" ht="15" x14ac:dyDescent="0.25">
      <c r="A136" s="32">
        <v>3025</v>
      </c>
      <c r="B136" s="23" t="s">
        <v>54</v>
      </c>
      <c r="C136" s="23" t="s">
        <v>16</v>
      </c>
      <c r="D136" s="23">
        <v>7.5754425861170098</v>
      </c>
      <c r="E136" s="26">
        <v>0</v>
      </c>
      <c r="F136" s="26">
        <v>0</v>
      </c>
      <c r="G136" s="26">
        <v>0</v>
      </c>
      <c r="H136" s="31">
        <f t="shared" si="22"/>
        <v>7.5754425861170098</v>
      </c>
      <c r="I136" s="30">
        <f t="shared" si="29"/>
        <v>0</v>
      </c>
      <c r="J136" s="30">
        <f t="shared" si="30"/>
        <v>0</v>
      </c>
      <c r="K136" s="30">
        <f t="shared" si="31"/>
        <v>0</v>
      </c>
      <c r="L136" s="30">
        <f t="shared" si="32"/>
        <v>100</v>
      </c>
      <c r="M136" s="26">
        <v>2.2723656306400001E-2</v>
      </c>
      <c r="N136" s="26">
        <v>0.129416316295</v>
      </c>
      <c r="O136" s="26">
        <v>0.50917320235600005</v>
      </c>
      <c r="P136" s="23">
        <f t="shared" si="23"/>
        <v>2.2723656306400001E-2</v>
      </c>
      <c r="Q136" s="23">
        <f t="shared" si="24"/>
        <v>0.1066926599886</v>
      </c>
      <c r="R136" s="23">
        <f t="shared" si="25"/>
        <v>0.37975688606100005</v>
      </c>
      <c r="S136" s="24">
        <f t="shared" si="26"/>
        <v>0.29996473536799123</v>
      </c>
      <c r="T136" s="24">
        <f t="shared" si="27"/>
        <v>1.4084016712650991</v>
      </c>
      <c r="U136" s="24">
        <f t="shared" si="28"/>
        <v>5.0129993296623256</v>
      </c>
    </row>
    <row r="137" spans="1:21" ht="15" x14ac:dyDescent="0.25">
      <c r="A137" s="25">
        <v>3027</v>
      </c>
      <c r="B137" s="25" t="s">
        <v>45</v>
      </c>
      <c r="C137" s="23" t="s">
        <v>46</v>
      </c>
      <c r="D137" s="28">
        <v>1.5596411640529499</v>
      </c>
      <c r="E137" s="26">
        <v>0</v>
      </c>
      <c r="F137" s="26">
        <v>0</v>
      </c>
      <c r="G137" s="26">
        <v>0</v>
      </c>
      <c r="H137" s="31">
        <f t="shared" si="22"/>
        <v>1.5596411640529499</v>
      </c>
      <c r="I137" s="30">
        <f t="shared" si="29"/>
        <v>0</v>
      </c>
      <c r="J137" s="30">
        <f t="shared" si="30"/>
        <v>0</v>
      </c>
      <c r="K137" s="30">
        <f t="shared" si="31"/>
        <v>0</v>
      </c>
      <c r="L137" s="30">
        <f t="shared" si="32"/>
        <v>100</v>
      </c>
      <c r="M137" s="26">
        <v>0</v>
      </c>
      <c r="N137" s="26">
        <v>0</v>
      </c>
      <c r="O137" s="26">
        <v>1.8000000000400002E-2</v>
      </c>
      <c r="P137" s="23">
        <f t="shared" si="23"/>
        <v>0</v>
      </c>
      <c r="Q137" s="23">
        <f t="shared" si="24"/>
        <v>0</v>
      </c>
      <c r="R137" s="23">
        <f t="shared" si="25"/>
        <v>1.8000000000400002E-2</v>
      </c>
      <c r="S137" s="24">
        <f t="shared" si="26"/>
        <v>0</v>
      </c>
      <c r="T137" s="24">
        <f t="shared" si="27"/>
        <v>0</v>
      </c>
      <c r="U137" s="24">
        <f t="shared" si="28"/>
        <v>1.1541116261399793</v>
      </c>
    </row>
    <row r="138" spans="1:21" ht="15" x14ac:dyDescent="0.25">
      <c r="A138" s="32">
        <v>3028</v>
      </c>
      <c r="B138" s="23" t="s">
        <v>45</v>
      </c>
      <c r="C138" s="23" t="s">
        <v>46</v>
      </c>
      <c r="D138" s="23">
        <v>6.7858197580888999E-2</v>
      </c>
      <c r="E138" s="26">
        <v>0</v>
      </c>
      <c r="F138" s="26">
        <v>0</v>
      </c>
      <c r="G138" s="26">
        <v>0</v>
      </c>
      <c r="H138" s="31">
        <f t="shared" si="22"/>
        <v>6.7858197580888999E-2</v>
      </c>
      <c r="I138" s="30">
        <f t="shared" si="29"/>
        <v>0</v>
      </c>
      <c r="J138" s="30">
        <f t="shared" si="30"/>
        <v>0</v>
      </c>
      <c r="K138" s="30">
        <f t="shared" si="31"/>
        <v>0</v>
      </c>
      <c r="L138" s="30">
        <f t="shared" si="32"/>
        <v>100</v>
      </c>
      <c r="M138" s="26">
        <v>0</v>
      </c>
      <c r="N138" s="26">
        <v>0</v>
      </c>
      <c r="O138" s="26">
        <v>0</v>
      </c>
      <c r="P138" s="23">
        <f t="shared" si="23"/>
        <v>0</v>
      </c>
      <c r="Q138" s="23">
        <f t="shared" si="24"/>
        <v>0</v>
      </c>
      <c r="R138" s="23">
        <f t="shared" si="25"/>
        <v>0</v>
      </c>
      <c r="S138" s="24">
        <f t="shared" si="26"/>
        <v>0</v>
      </c>
      <c r="T138" s="24">
        <f t="shared" si="27"/>
        <v>0</v>
      </c>
      <c r="U138" s="24">
        <f t="shared" si="28"/>
        <v>0</v>
      </c>
    </row>
    <row r="139" spans="1:21" ht="15" x14ac:dyDescent="0.25">
      <c r="A139" s="32">
        <v>3031</v>
      </c>
      <c r="B139" s="23" t="s">
        <v>50</v>
      </c>
      <c r="C139" s="23" t="s">
        <v>48</v>
      </c>
      <c r="D139" s="23">
        <v>8.1689298394372001E-2</v>
      </c>
      <c r="E139" s="26">
        <v>0</v>
      </c>
      <c r="F139" s="26">
        <v>0</v>
      </c>
      <c r="G139" s="26">
        <v>0</v>
      </c>
      <c r="H139" s="31">
        <f t="shared" si="22"/>
        <v>8.1689298394372001E-2</v>
      </c>
      <c r="I139" s="30">
        <f t="shared" si="29"/>
        <v>0</v>
      </c>
      <c r="J139" s="30">
        <f t="shared" si="30"/>
        <v>0</v>
      </c>
      <c r="K139" s="30">
        <f t="shared" si="31"/>
        <v>0</v>
      </c>
      <c r="L139" s="30">
        <f t="shared" si="32"/>
        <v>100</v>
      </c>
      <c r="M139" s="26">
        <v>0</v>
      </c>
      <c r="N139" s="26">
        <v>5.461275386E-6</v>
      </c>
      <c r="O139" s="26">
        <v>1.54011804596E-3</v>
      </c>
      <c r="P139" s="23">
        <f t="shared" si="23"/>
        <v>0</v>
      </c>
      <c r="Q139" s="23">
        <f t="shared" si="24"/>
        <v>5.461275386E-6</v>
      </c>
      <c r="R139" s="23">
        <f t="shared" si="25"/>
        <v>1.5346567705739999E-3</v>
      </c>
      <c r="S139" s="24">
        <f t="shared" si="26"/>
        <v>0</v>
      </c>
      <c r="T139" s="24">
        <f t="shared" si="27"/>
        <v>6.6854232969838501E-3</v>
      </c>
      <c r="U139" s="24">
        <f t="shared" si="28"/>
        <v>1.8786509380520404</v>
      </c>
    </row>
    <row r="140" spans="1:21" ht="15" x14ac:dyDescent="0.25">
      <c r="A140" s="25">
        <v>3032</v>
      </c>
      <c r="B140" s="25" t="s">
        <v>45</v>
      </c>
      <c r="C140" s="23" t="s">
        <v>46</v>
      </c>
      <c r="D140" s="28">
        <v>1.3296180723772999</v>
      </c>
      <c r="E140" s="26">
        <v>0</v>
      </c>
      <c r="F140" s="26">
        <v>0</v>
      </c>
      <c r="G140" s="26">
        <v>0</v>
      </c>
      <c r="H140" s="31">
        <f t="shared" si="22"/>
        <v>1.3296180723772999</v>
      </c>
      <c r="I140" s="30">
        <f t="shared" si="29"/>
        <v>0</v>
      </c>
      <c r="J140" s="30">
        <f t="shared" si="30"/>
        <v>0</v>
      </c>
      <c r="K140" s="30">
        <f t="shared" si="31"/>
        <v>0</v>
      </c>
      <c r="L140" s="30">
        <f t="shared" si="32"/>
        <v>100</v>
      </c>
      <c r="M140" s="26">
        <v>0</v>
      </c>
      <c r="N140" s="26">
        <v>5.7033421815999997E-5</v>
      </c>
      <c r="O140" s="26">
        <v>6.3034809624800004E-3</v>
      </c>
      <c r="P140" s="23">
        <f t="shared" si="23"/>
        <v>0</v>
      </c>
      <c r="Q140" s="23">
        <f t="shared" si="24"/>
        <v>5.7033421815999997E-5</v>
      </c>
      <c r="R140" s="23">
        <f t="shared" si="25"/>
        <v>6.2464475406640001E-3</v>
      </c>
      <c r="S140" s="24">
        <f t="shared" si="26"/>
        <v>0</v>
      </c>
      <c r="T140" s="24">
        <f t="shared" si="27"/>
        <v>4.2894589808054199E-3</v>
      </c>
      <c r="U140" s="24">
        <f t="shared" si="28"/>
        <v>0.4697926171758196</v>
      </c>
    </row>
    <row r="141" spans="1:21" ht="15" x14ac:dyDescent="0.25">
      <c r="A141" s="32">
        <v>3033</v>
      </c>
      <c r="B141" s="23" t="s">
        <v>45</v>
      </c>
      <c r="C141" s="23" t="s">
        <v>46</v>
      </c>
      <c r="D141" s="23">
        <v>0.20009066898116501</v>
      </c>
      <c r="E141" s="26">
        <v>0</v>
      </c>
      <c r="F141" s="26">
        <v>0</v>
      </c>
      <c r="G141" s="26">
        <v>0</v>
      </c>
      <c r="H141" s="31">
        <f t="shared" si="22"/>
        <v>0.20009066898116501</v>
      </c>
      <c r="I141" s="30">
        <f t="shared" si="29"/>
        <v>0</v>
      </c>
      <c r="J141" s="30">
        <f t="shared" si="30"/>
        <v>0</v>
      </c>
      <c r="K141" s="30">
        <f t="shared" si="31"/>
        <v>0</v>
      </c>
      <c r="L141" s="30">
        <f t="shared" si="32"/>
        <v>100</v>
      </c>
      <c r="M141" s="26">
        <v>0</v>
      </c>
      <c r="N141" s="26">
        <v>0</v>
      </c>
      <c r="O141" s="26">
        <v>0</v>
      </c>
      <c r="P141" s="23">
        <f t="shared" si="23"/>
        <v>0</v>
      </c>
      <c r="Q141" s="23">
        <f t="shared" si="24"/>
        <v>0</v>
      </c>
      <c r="R141" s="23">
        <f t="shared" si="25"/>
        <v>0</v>
      </c>
      <c r="S141" s="24">
        <f t="shared" si="26"/>
        <v>0</v>
      </c>
      <c r="T141" s="24">
        <f t="shared" si="27"/>
        <v>0</v>
      </c>
      <c r="U141" s="24">
        <f t="shared" si="28"/>
        <v>0</v>
      </c>
    </row>
    <row r="142" spans="1:21" ht="15" x14ac:dyDescent="0.25">
      <c r="A142" s="32">
        <v>3034</v>
      </c>
      <c r="B142" s="23" t="s">
        <v>45</v>
      </c>
      <c r="C142" s="23" t="s">
        <v>46</v>
      </c>
      <c r="D142" s="23">
        <v>0.38146467991932198</v>
      </c>
      <c r="E142" s="26">
        <v>0</v>
      </c>
      <c r="F142" s="26">
        <v>0</v>
      </c>
      <c r="G142" s="26">
        <v>0</v>
      </c>
      <c r="H142" s="31">
        <f t="shared" si="22"/>
        <v>0.38146467991932198</v>
      </c>
      <c r="I142" s="30">
        <f t="shared" si="29"/>
        <v>0</v>
      </c>
      <c r="J142" s="30">
        <f t="shared" si="30"/>
        <v>0</v>
      </c>
      <c r="K142" s="30">
        <f t="shared" si="31"/>
        <v>0</v>
      </c>
      <c r="L142" s="30">
        <f t="shared" si="32"/>
        <v>100</v>
      </c>
      <c r="M142" s="26">
        <v>4.2403980697500003E-2</v>
      </c>
      <c r="N142" s="26">
        <v>0.13516038495900001</v>
      </c>
      <c r="O142" s="26">
        <v>0.24556408200800001</v>
      </c>
      <c r="P142" s="23">
        <f t="shared" si="23"/>
        <v>4.2403980697500003E-2</v>
      </c>
      <c r="Q142" s="23">
        <f t="shared" si="24"/>
        <v>9.2756404261500003E-2</v>
      </c>
      <c r="R142" s="23">
        <f t="shared" si="25"/>
        <v>0.11040369704899999</v>
      </c>
      <c r="S142" s="24">
        <f t="shared" si="26"/>
        <v>11.116096176051805</v>
      </c>
      <c r="T142" s="24">
        <f t="shared" si="27"/>
        <v>24.315856524676821</v>
      </c>
      <c r="U142" s="24">
        <f t="shared" si="28"/>
        <v>28.942049647256951</v>
      </c>
    </row>
    <row r="143" spans="1:21" ht="15" x14ac:dyDescent="0.25">
      <c r="A143" s="25">
        <v>3035</v>
      </c>
      <c r="B143" s="25" t="s">
        <v>45</v>
      </c>
      <c r="C143" s="23" t="s">
        <v>46</v>
      </c>
      <c r="D143" s="28">
        <v>0.26093369335689498</v>
      </c>
      <c r="E143" s="26">
        <v>0</v>
      </c>
      <c r="F143" s="26">
        <v>0</v>
      </c>
      <c r="G143" s="26">
        <v>0</v>
      </c>
      <c r="H143" s="31">
        <f t="shared" si="22"/>
        <v>0.26093369335689498</v>
      </c>
      <c r="I143" s="30">
        <f t="shared" si="29"/>
        <v>0</v>
      </c>
      <c r="J143" s="30">
        <f t="shared" si="30"/>
        <v>0</v>
      </c>
      <c r="K143" s="30">
        <f t="shared" si="31"/>
        <v>0</v>
      </c>
      <c r="L143" s="30">
        <f t="shared" si="32"/>
        <v>100</v>
      </c>
      <c r="M143" s="26">
        <v>0</v>
      </c>
      <c r="N143" s="26">
        <v>1.03095856046E-2</v>
      </c>
      <c r="O143" s="26">
        <v>4.5637273524400002E-2</v>
      </c>
      <c r="P143" s="23">
        <f t="shared" si="23"/>
        <v>0</v>
      </c>
      <c r="Q143" s="23">
        <f t="shared" si="24"/>
        <v>1.03095856046E-2</v>
      </c>
      <c r="R143" s="23">
        <f t="shared" si="25"/>
        <v>3.5327687919800004E-2</v>
      </c>
      <c r="S143" s="24">
        <f t="shared" si="26"/>
        <v>0</v>
      </c>
      <c r="T143" s="24">
        <f t="shared" si="27"/>
        <v>3.9510365533740974</v>
      </c>
      <c r="U143" s="24">
        <f t="shared" si="28"/>
        <v>13.538952162640093</v>
      </c>
    </row>
    <row r="144" spans="1:21" ht="15" x14ac:dyDescent="0.25">
      <c r="A144" s="32">
        <v>3036</v>
      </c>
      <c r="B144" s="23" t="s">
        <v>45</v>
      </c>
      <c r="C144" s="23" t="s">
        <v>46</v>
      </c>
      <c r="D144" s="23">
        <v>0.301435227798794</v>
      </c>
      <c r="E144" s="26">
        <v>0</v>
      </c>
      <c r="F144" s="26">
        <v>0</v>
      </c>
      <c r="G144" s="26">
        <v>0</v>
      </c>
      <c r="H144" s="31">
        <f t="shared" si="22"/>
        <v>0.301435227798794</v>
      </c>
      <c r="I144" s="30">
        <f t="shared" si="29"/>
        <v>0</v>
      </c>
      <c r="J144" s="30">
        <f t="shared" si="30"/>
        <v>0</v>
      </c>
      <c r="K144" s="30">
        <f t="shared" si="31"/>
        <v>0</v>
      </c>
      <c r="L144" s="30">
        <f t="shared" si="32"/>
        <v>100</v>
      </c>
      <c r="M144" s="26">
        <v>0</v>
      </c>
      <c r="N144" s="26">
        <v>0</v>
      </c>
      <c r="O144" s="26">
        <v>1.7904502267500001E-2</v>
      </c>
      <c r="P144" s="23">
        <f t="shared" si="23"/>
        <v>0</v>
      </c>
      <c r="Q144" s="23">
        <f t="shared" si="24"/>
        <v>0</v>
      </c>
      <c r="R144" s="23">
        <f t="shared" si="25"/>
        <v>1.7904502267500001E-2</v>
      </c>
      <c r="S144" s="24">
        <f t="shared" si="26"/>
        <v>0</v>
      </c>
      <c r="T144" s="24">
        <f t="shared" si="27"/>
        <v>0</v>
      </c>
      <c r="U144" s="24">
        <f t="shared" si="28"/>
        <v>5.9397511028309991</v>
      </c>
    </row>
    <row r="145" spans="1:21" ht="15" x14ac:dyDescent="0.25">
      <c r="A145" s="25">
        <v>3037</v>
      </c>
      <c r="B145" s="25" t="s">
        <v>45</v>
      </c>
      <c r="C145" s="23" t="s">
        <v>46</v>
      </c>
      <c r="D145" s="28">
        <v>0.226768485885291</v>
      </c>
      <c r="E145" s="26">
        <v>0</v>
      </c>
      <c r="F145" s="26">
        <v>0</v>
      </c>
      <c r="G145" s="26">
        <v>0</v>
      </c>
      <c r="H145" s="31">
        <f t="shared" si="22"/>
        <v>0.226768485885291</v>
      </c>
      <c r="I145" s="30">
        <f t="shared" si="29"/>
        <v>0</v>
      </c>
      <c r="J145" s="30">
        <f t="shared" si="30"/>
        <v>0</v>
      </c>
      <c r="K145" s="30">
        <f t="shared" si="31"/>
        <v>0</v>
      </c>
      <c r="L145" s="30">
        <f t="shared" si="32"/>
        <v>100</v>
      </c>
      <c r="M145" s="26">
        <v>0</v>
      </c>
      <c r="N145" s="26">
        <v>0</v>
      </c>
      <c r="O145" s="26">
        <v>0</v>
      </c>
      <c r="P145" s="23">
        <f t="shared" si="23"/>
        <v>0</v>
      </c>
      <c r="Q145" s="23">
        <f t="shared" si="24"/>
        <v>0</v>
      </c>
      <c r="R145" s="23">
        <f t="shared" si="25"/>
        <v>0</v>
      </c>
      <c r="S145" s="24">
        <f t="shared" si="26"/>
        <v>0</v>
      </c>
      <c r="T145" s="24">
        <f t="shared" si="27"/>
        <v>0</v>
      </c>
      <c r="U145" s="24">
        <f t="shared" si="28"/>
        <v>0</v>
      </c>
    </row>
    <row r="146" spans="1:21" ht="15" x14ac:dyDescent="0.25">
      <c r="A146" s="25">
        <v>3038</v>
      </c>
      <c r="B146" s="25" t="s">
        <v>45</v>
      </c>
      <c r="C146" s="23" t="s">
        <v>46</v>
      </c>
      <c r="D146" s="28">
        <v>0.15028725914944099</v>
      </c>
      <c r="E146" s="26">
        <v>0</v>
      </c>
      <c r="F146" s="26">
        <v>0</v>
      </c>
      <c r="G146" s="26">
        <v>0</v>
      </c>
      <c r="H146" s="31">
        <f t="shared" si="22"/>
        <v>0.15028725914944099</v>
      </c>
      <c r="I146" s="30">
        <f t="shared" si="29"/>
        <v>0</v>
      </c>
      <c r="J146" s="30">
        <f t="shared" si="30"/>
        <v>0</v>
      </c>
      <c r="K146" s="30">
        <f t="shared" si="31"/>
        <v>0</v>
      </c>
      <c r="L146" s="30">
        <f t="shared" si="32"/>
        <v>100</v>
      </c>
      <c r="M146" s="26">
        <v>0</v>
      </c>
      <c r="N146" s="26">
        <v>0</v>
      </c>
      <c r="O146" s="26">
        <v>0</v>
      </c>
      <c r="P146" s="23">
        <f t="shared" si="23"/>
        <v>0</v>
      </c>
      <c r="Q146" s="23">
        <f t="shared" si="24"/>
        <v>0</v>
      </c>
      <c r="R146" s="23">
        <f t="shared" si="25"/>
        <v>0</v>
      </c>
      <c r="S146" s="24">
        <f t="shared" si="26"/>
        <v>0</v>
      </c>
      <c r="T146" s="24">
        <f t="shared" si="27"/>
        <v>0</v>
      </c>
      <c r="U146" s="24">
        <f t="shared" si="28"/>
        <v>0</v>
      </c>
    </row>
    <row r="147" spans="1:21" ht="15" x14ac:dyDescent="0.25">
      <c r="A147" s="32">
        <v>3039</v>
      </c>
      <c r="B147" s="23" t="s">
        <v>45</v>
      </c>
      <c r="C147" s="23" t="s">
        <v>46</v>
      </c>
      <c r="D147" s="23">
        <v>0.38153641204216399</v>
      </c>
      <c r="E147" s="26">
        <v>0</v>
      </c>
      <c r="F147" s="26">
        <v>0</v>
      </c>
      <c r="G147" s="26">
        <v>0</v>
      </c>
      <c r="H147" s="31">
        <f t="shared" si="22"/>
        <v>0.38153641204216399</v>
      </c>
      <c r="I147" s="30">
        <f t="shared" si="29"/>
        <v>0</v>
      </c>
      <c r="J147" s="30">
        <f t="shared" si="30"/>
        <v>0</v>
      </c>
      <c r="K147" s="30">
        <f t="shared" si="31"/>
        <v>0</v>
      </c>
      <c r="L147" s="30">
        <f t="shared" si="32"/>
        <v>100</v>
      </c>
      <c r="M147" s="26">
        <v>0</v>
      </c>
      <c r="N147" s="26">
        <v>0</v>
      </c>
      <c r="O147" s="26">
        <v>3.05166962637E-4</v>
      </c>
      <c r="P147" s="23">
        <f t="shared" si="23"/>
        <v>0</v>
      </c>
      <c r="Q147" s="23">
        <f t="shared" si="24"/>
        <v>0</v>
      </c>
      <c r="R147" s="23">
        <f t="shared" si="25"/>
        <v>3.05166962637E-4</v>
      </c>
      <c r="S147" s="24">
        <f t="shared" si="26"/>
        <v>0</v>
      </c>
      <c r="T147" s="24">
        <f t="shared" si="27"/>
        <v>0</v>
      </c>
      <c r="U147" s="24">
        <f t="shared" si="28"/>
        <v>7.9983706143170338E-2</v>
      </c>
    </row>
    <row r="148" spans="1:21" ht="15" x14ac:dyDescent="0.25">
      <c r="A148" s="32">
        <v>3040</v>
      </c>
      <c r="B148" s="23" t="s">
        <v>45</v>
      </c>
      <c r="C148" s="23" t="s">
        <v>46</v>
      </c>
      <c r="D148" s="23">
        <v>0.355553971287078</v>
      </c>
      <c r="E148" s="26">
        <v>0</v>
      </c>
      <c r="F148" s="26">
        <v>0</v>
      </c>
      <c r="G148" s="26">
        <v>0</v>
      </c>
      <c r="H148" s="31">
        <f t="shared" si="22"/>
        <v>0.355553971287078</v>
      </c>
      <c r="I148" s="30">
        <f t="shared" si="29"/>
        <v>0</v>
      </c>
      <c r="J148" s="30">
        <f t="shared" si="30"/>
        <v>0</v>
      </c>
      <c r="K148" s="30">
        <f t="shared" si="31"/>
        <v>0</v>
      </c>
      <c r="L148" s="30">
        <f t="shared" si="32"/>
        <v>100</v>
      </c>
      <c r="M148" s="26">
        <v>0</v>
      </c>
      <c r="N148" s="26">
        <v>0</v>
      </c>
      <c r="O148" s="26">
        <v>0</v>
      </c>
      <c r="P148" s="23">
        <f t="shared" si="23"/>
        <v>0</v>
      </c>
      <c r="Q148" s="23">
        <f t="shared" si="24"/>
        <v>0</v>
      </c>
      <c r="R148" s="23">
        <f t="shared" si="25"/>
        <v>0</v>
      </c>
      <c r="S148" s="24">
        <f t="shared" si="26"/>
        <v>0</v>
      </c>
      <c r="T148" s="24">
        <f t="shared" si="27"/>
        <v>0</v>
      </c>
      <c r="U148" s="24">
        <f t="shared" si="28"/>
        <v>0</v>
      </c>
    </row>
    <row r="149" spans="1:21" ht="15" x14ac:dyDescent="0.25">
      <c r="A149" s="25">
        <v>3041</v>
      </c>
      <c r="B149" s="25" t="s">
        <v>45</v>
      </c>
      <c r="C149" s="23" t="s">
        <v>46</v>
      </c>
      <c r="D149" s="28">
        <v>0.287283774496147</v>
      </c>
      <c r="E149" s="26">
        <v>0</v>
      </c>
      <c r="F149" s="26">
        <v>0</v>
      </c>
      <c r="G149" s="26">
        <v>0</v>
      </c>
      <c r="H149" s="31">
        <f t="shared" si="22"/>
        <v>0.287283774496147</v>
      </c>
      <c r="I149" s="30">
        <f t="shared" si="29"/>
        <v>0</v>
      </c>
      <c r="J149" s="30">
        <f t="shared" si="30"/>
        <v>0</v>
      </c>
      <c r="K149" s="30">
        <f t="shared" si="31"/>
        <v>0</v>
      </c>
      <c r="L149" s="30">
        <f t="shared" si="32"/>
        <v>100</v>
      </c>
      <c r="M149" s="26">
        <v>0</v>
      </c>
      <c r="N149" s="26">
        <v>0</v>
      </c>
      <c r="O149" s="26">
        <v>0</v>
      </c>
      <c r="P149" s="23">
        <f t="shared" si="23"/>
        <v>0</v>
      </c>
      <c r="Q149" s="23">
        <f t="shared" si="24"/>
        <v>0</v>
      </c>
      <c r="R149" s="23">
        <f t="shared" si="25"/>
        <v>0</v>
      </c>
      <c r="S149" s="24">
        <f t="shared" si="26"/>
        <v>0</v>
      </c>
      <c r="T149" s="24">
        <f t="shared" si="27"/>
        <v>0</v>
      </c>
      <c r="U149" s="24">
        <f t="shared" si="28"/>
        <v>0</v>
      </c>
    </row>
    <row r="150" spans="1:21" ht="15" x14ac:dyDescent="0.25">
      <c r="A150" s="32">
        <v>3042</v>
      </c>
      <c r="B150" s="23" t="s">
        <v>50</v>
      </c>
      <c r="C150" s="23" t="s">
        <v>48</v>
      </c>
      <c r="D150" s="23">
        <v>0.17564257515215301</v>
      </c>
      <c r="E150" s="26">
        <v>0</v>
      </c>
      <c r="F150" s="26">
        <v>0</v>
      </c>
      <c r="G150" s="26">
        <v>0</v>
      </c>
      <c r="H150" s="31">
        <f t="shared" si="22"/>
        <v>0.17564257515215301</v>
      </c>
      <c r="I150" s="30">
        <f t="shared" si="29"/>
        <v>0</v>
      </c>
      <c r="J150" s="30">
        <f t="shared" si="30"/>
        <v>0</v>
      </c>
      <c r="K150" s="30">
        <f t="shared" si="31"/>
        <v>0</v>
      </c>
      <c r="L150" s="30">
        <f t="shared" si="32"/>
        <v>100</v>
      </c>
      <c r="M150" s="26">
        <v>0</v>
      </c>
      <c r="N150" s="26">
        <v>0</v>
      </c>
      <c r="O150" s="26">
        <v>1.02232715129E-3</v>
      </c>
      <c r="P150" s="23">
        <f t="shared" si="23"/>
        <v>0</v>
      </c>
      <c r="Q150" s="23">
        <f t="shared" si="24"/>
        <v>0</v>
      </c>
      <c r="R150" s="23">
        <f t="shared" si="25"/>
        <v>1.02232715129E-3</v>
      </c>
      <c r="S150" s="24">
        <f t="shared" si="26"/>
        <v>0</v>
      </c>
      <c r="T150" s="24">
        <f t="shared" si="27"/>
        <v>0</v>
      </c>
      <c r="U150" s="24">
        <f t="shared" si="28"/>
        <v>0.58204973959439721</v>
      </c>
    </row>
    <row r="151" spans="1:21" ht="15" x14ac:dyDescent="0.25">
      <c r="A151" s="25">
        <v>3043</v>
      </c>
      <c r="B151" s="25" t="s">
        <v>45</v>
      </c>
      <c r="C151" s="23" t="s">
        <v>46</v>
      </c>
      <c r="D151" s="28">
        <v>0.84189815503378596</v>
      </c>
      <c r="E151" s="26">
        <v>0</v>
      </c>
      <c r="F151" s="26">
        <v>0.21510679698499999</v>
      </c>
      <c r="G151" s="26">
        <v>1.9887484305300001E-2</v>
      </c>
      <c r="H151" s="31">
        <f t="shared" si="22"/>
        <v>0.60690387374348598</v>
      </c>
      <c r="I151" s="30">
        <f t="shared" si="29"/>
        <v>0</v>
      </c>
      <c r="J151" s="30">
        <f t="shared" si="30"/>
        <v>25.550215985016333</v>
      </c>
      <c r="K151" s="30">
        <f t="shared" si="31"/>
        <v>2.3622197276940109</v>
      </c>
      <c r="L151" s="30">
        <f t="shared" si="32"/>
        <v>72.087564287289652</v>
      </c>
      <c r="M151" s="26">
        <v>0.18957394574100001</v>
      </c>
      <c r="N151" s="26">
        <v>0.40834675108599999</v>
      </c>
      <c r="O151" s="26">
        <v>0.59925557268499996</v>
      </c>
      <c r="P151" s="23">
        <f t="shared" si="23"/>
        <v>0.18957394574100001</v>
      </c>
      <c r="Q151" s="23">
        <f t="shared" si="24"/>
        <v>0.21877280534499999</v>
      </c>
      <c r="R151" s="23">
        <f t="shared" si="25"/>
        <v>0.19090882159899997</v>
      </c>
      <c r="S151" s="24">
        <f t="shared" si="26"/>
        <v>22.517444017132011</v>
      </c>
      <c r="T151" s="24">
        <f t="shared" si="27"/>
        <v>25.98566157164467</v>
      </c>
      <c r="U151" s="24">
        <f t="shared" si="28"/>
        <v>22.675999520552299</v>
      </c>
    </row>
    <row r="152" spans="1:21" ht="15" x14ac:dyDescent="0.25">
      <c r="A152" s="32">
        <v>3048</v>
      </c>
      <c r="B152" s="23" t="s">
        <v>45</v>
      </c>
      <c r="C152" s="23" t="s">
        <v>46</v>
      </c>
      <c r="D152" s="23">
        <v>0.22312977562809</v>
      </c>
      <c r="E152" s="26">
        <v>0</v>
      </c>
      <c r="F152" s="26">
        <v>0</v>
      </c>
      <c r="G152" s="26">
        <v>0</v>
      </c>
      <c r="H152" s="31">
        <f t="shared" si="22"/>
        <v>0.22312977562809</v>
      </c>
      <c r="I152" s="30">
        <f t="shared" si="29"/>
        <v>0</v>
      </c>
      <c r="J152" s="30">
        <f t="shared" si="30"/>
        <v>0</v>
      </c>
      <c r="K152" s="30">
        <f t="shared" si="31"/>
        <v>0</v>
      </c>
      <c r="L152" s="30">
        <f t="shared" si="32"/>
        <v>100</v>
      </c>
      <c r="M152" s="26">
        <v>0</v>
      </c>
      <c r="N152" s="26">
        <v>0</v>
      </c>
      <c r="O152" s="26">
        <v>0</v>
      </c>
      <c r="P152" s="23">
        <f t="shared" si="23"/>
        <v>0</v>
      </c>
      <c r="Q152" s="23">
        <f t="shared" si="24"/>
        <v>0</v>
      </c>
      <c r="R152" s="23">
        <f t="shared" si="25"/>
        <v>0</v>
      </c>
      <c r="S152" s="24">
        <f t="shared" si="26"/>
        <v>0</v>
      </c>
      <c r="T152" s="24">
        <f t="shared" si="27"/>
        <v>0</v>
      </c>
      <c r="U152" s="24">
        <f t="shared" si="28"/>
        <v>0</v>
      </c>
    </row>
    <row r="153" spans="1:21" ht="15" x14ac:dyDescent="0.25">
      <c r="A153" s="32">
        <v>3049</v>
      </c>
      <c r="B153" s="23" t="s">
        <v>45</v>
      </c>
      <c r="C153" s="23" t="s">
        <v>46</v>
      </c>
      <c r="D153" s="23">
        <v>2.04390197709743</v>
      </c>
      <c r="E153" s="26">
        <v>0</v>
      </c>
      <c r="F153" s="26">
        <v>0</v>
      </c>
      <c r="G153" s="26">
        <v>0</v>
      </c>
      <c r="H153" s="31">
        <f t="shared" si="22"/>
        <v>2.04390197709743</v>
      </c>
      <c r="I153" s="30">
        <f t="shared" si="29"/>
        <v>0</v>
      </c>
      <c r="J153" s="30">
        <f t="shared" si="30"/>
        <v>0</v>
      </c>
      <c r="K153" s="30">
        <f t="shared" si="31"/>
        <v>0</v>
      </c>
      <c r="L153" s="30">
        <f t="shared" si="32"/>
        <v>100</v>
      </c>
      <c r="M153" s="26">
        <v>0</v>
      </c>
      <c r="N153" s="26">
        <v>2.4976244294899998E-2</v>
      </c>
      <c r="O153" s="26">
        <v>0.24602700273399999</v>
      </c>
      <c r="P153" s="23">
        <f t="shared" si="23"/>
        <v>0</v>
      </c>
      <c r="Q153" s="23">
        <f t="shared" si="24"/>
        <v>2.4976244294899998E-2</v>
      </c>
      <c r="R153" s="23">
        <f t="shared" si="25"/>
        <v>0.22105075843909999</v>
      </c>
      <c r="S153" s="24">
        <f t="shared" si="26"/>
        <v>0</v>
      </c>
      <c r="T153" s="24">
        <f t="shared" si="27"/>
        <v>1.2219883621996914</v>
      </c>
      <c r="U153" s="24">
        <f t="shared" si="28"/>
        <v>10.81513501704308</v>
      </c>
    </row>
    <row r="154" spans="1:21" ht="15" x14ac:dyDescent="0.25">
      <c r="A154" s="25">
        <v>3050</v>
      </c>
      <c r="B154" s="25" t="s">
        <v>45</v>
      </c>
      <c r="C154" s="23" t="s">
        <v>46</v>
      </c>
      <c r="D154" s="28">
        <v>0.58676639987558499</v>
      </c>
      <c r="E154" s="26">
        <v>0</v>
      </c>
      <c r="F154" s="26">
        <v>0</v>
      </c>
      <c r="G154" s="26">
        <v>0</v>
      </c>
      <c r="H154" s="31">
        <f t="shared" si="22"/>
        <v>0.58676639987558499</v>
      </c>
      <c r="I154" s="30">
        <f t="shared" si="29"/>
        <v>0</v>
      </c>
      <c r="J154" s="30">
        <f t="shared" si="30"/>
        <v>0</v>
      </c>
      <c r="K154" s="30">
        <f t="shared" si="31"/>
        <v>0</v>
      </c>
      <c r="L154" s="30">
        <f t="shared" si="32"/>
        <v>100</v>
      </c>
      <c r="M154" s="26">
        <v>0</v>
      </c>
      <c r="N154" s="26">
        <v>0</v>
      </c>
      <c r="O154" s="26">
        <v>0</v>
      </c>
      <c r="P154" s="23">
        <f t="shared" si="23"/>
        <v>0</v>
      </c>
      <c r="Q154" s="23">
        <f t="shared" si="24"/>
        <v>0</v>
      </c>
      <c r="R154" s="23">
        <f t="shared" si="25"/>
        <v>0</v>
      </c>
      <c r="S154" s="24">
        <f t="shared" si="26"/>
        <v>0</v>
      </c>
      <c r="T154" s="24">
        <f t="shared" si="27"/>
        <v>0</v>
      </c>
      <c r="U154" s="24">
        <f t="shared" si="28"/>
        <v>0</v>
      </c>
    </row>
    <row r="155" spans="1:21" ht="15" x14ac:dyDescent="0.25">
      <c r="A155" s="25">
        <v>3051</v>
      </c>
      <c r="B155" s="25" t="s">
        <v>45</v>
      </c>
      <c r="C155" s="23" t="s">
        <v>46</v>
      </c>
      <c r="D155" s="27">
        <v>1.315500571729</v>
      </c>
      <c r="E155" s="26">
        <v>0</v>
      </c>
      <c r="F155" s="26">
        <v>0</v>
      </c>
      <c r="G155" s="26">
        <v>0</v>
      </c>
      <c r="H155" s="31">
        <f t="shared" si="22"/>
        <v>1.315500571729</v>
      </c>
      <c r="I155" s="30">
        <f t="shared" si="29"/>
        <v>0</v>
      </c>
      <c r="J155" s="30">
        <f t="shared" si="30"/>
        <v>0</v>
      </c>
      <c r="K155" s="30">
        <f t="shared" si="31"/>
        <v>0</v>
      </c>
      <c r="L155" s="30">
        <f t="shared" si="32"/>
        <v>100</v>
      </c>
      <c r="M155" s="26">
        <v>0</v>
      </c>
      <c r="N155" s="26">
        <v>1.9200000000800001E-2</v>
      </c>
      <c r="O155" s="26">
        <v>2.2800000001399999E-2</v>
      </c>
      <c r="P155" s="23">
        <f t="shared" si="23"/>
        <v>0</v>
      </c>
      <c r="Q155" s="23">
        <f t="shared" si="24"/>
        <v>1.9200000000800001E-2</v>
      </c>
      <c r="R155" s="23">
        <f t="shared" si="25"/>
        <v>3.6000000005999983E-3</v>
      </c>
      <c r="S155" s="24">
        <f t="shared" si="26"/>
        <v>0</v>
      </c>
      <c r="T155" s="24">
        <f t="shared" si="27"/>
        <v>1.4595204603799519</v>
      </c>
      <c r="U155" s="24">
        <f t="shared" si="28"/>
        <v>0.27366008635544836</v>
      </c>
    </row>
    <row r="156" spans="1:21" ht="15" x14ac:dyDescent="0.25">
      <c r="A156" s="25">
        <v>3052</v>
      </c>
      <c r="B156" s="25" t="s">
        <v>50</v>
      </c>
      <c r="C156" s="23" t="s">
        <v>48</v>
      </c>
      <c r="D156" s="28">
        <v>6.4076057571831599</v>
      </c>
      <c r="E156" s="26">
        <v>0</v>
      </c>
      <c r="F156" s="26">
        <v>0</v>
      </c>
      <c r="G156" s="26">
        <v>0</v>
      </c>
      <c r="H156" s="31">
        <f t="shared" si="22"/>
        <v>6.4076057571831599</v>
      </c>
      <c r="I156" s="30">
        <f t="shared" si="29"/>
        <v>0</v>
      </c>
      <c r="J156" s="30">
        <f t="shared" si="30"/>
        <v>0</v>
      </c>
      <c r="K156" s="30">
        <f t="shared" si="31"/>
        <v>0</v>
      </c>
      <c r="L156" s="30">
        <f t="shared" si="32"/>
        <v>100</v>
      </c>
      <c r="M156" s="26">
        <v>0</v>
      </c>
      <c r="N156" s="26">
        <v>1.27346702E-6</v>
      </c>
      <c r="O156" s="26">
        <v>0.131435421897</v>
      </c>
      <c r="P156" s="23">
        <f t="shared" si="23"/>
        <v>0</v>
      </c>
      <c r="Q156" s="23">
        <f t="shared" si="24"/>
        <v>1.27346702E-6</v>
      </c>
      <c r="R156" s="23">
        <f t="shared" si="25"/>
        <v>0.13143414842998</v>
      </c>
      <c r="S156" s="24">
        <f t="shared" si="26"/>
        <v>0</v>
      </c>
      <c r="T156" s="24">
        <f t="shared" si="27"/>
        <v>1.9874303573880104E-5</v>
      </c>
      <c r="U156" s="24">
        <f t="shared" si="28"/>
        <v>2.0512208992046288</v>
      </c>
    </row>
    <row r="157" spans="1:21" ht="15" x14ac:dyDescent="0.25">
      <c r="A157" s="32">
        <v>3055</v>
      </c>
      <c r="B157" s="23" t="s">
        <v>45</v>
      </c>
      <c r="C157" s="23" t="s">
        <v>46</v>
      </c>
      <c r="D157" s="23">
        <v>0.357748038205708</v>
      </c>
      <c r="E157" s="26">
        <v>0</v>
      </c>
      <c r="F157" s="26">
        <v>0</v>
      </c>
      <c r="G157" s="26">
        <v>0</v>
      </c>
      <c r="H157" s="31">
        <f t="shared" si="22"/>
        <v>0.357748038205708</v>
      </c>
      <c r="I157" s="30">
        <f t="shared" si="29"/>
        <v>0</v>
      </c>
      <c r="J157" s="30">
        <f t="shared" si="30"/>
        <v>0</v>
      </c>
      <c r="K157" s="30">
        <f t="shared" si="31"/>
        <v>0</v>
      </c>
      <c r="L157" s="30">
        <f t="shared" si="32"/>
        <v>100</v>
      </c>
      <c r="M157" s="26">
        <v>0</v>
      </c>
      <c r="N157" s="26">
        <v>0</v>
      </c>
      <c r="O157" s="26">
        <v>1.16000000008E-2</v>
      </c>
      <c r="P157" s="23">
        <f t="shared" si="23"/>
        <v>0</v>
      </c>
      <c r="Q157" s="23">
        <f t="shared" si="24"/>
        <v>0</v>
      </c>
      <c r="R157" s="23">
        <f t="shared" si="25"/>
        <v>1.16000000008E-2</v>
      </c>
      <c r="S157" s="24">
        <f t="shared" si="26"/>
        <v>0</v>
      </c>
      <c r="T157" s="24">
        <f t="shared" si="27"/>
        <v>0</v>
      </c>
      <c r="U157" s="24">
        <f t="shared" si="28"/>
        <v>3.2425055519465653</v>
      </c>
    </row>
    <row r="158" spans="1:21" ht="15" x14ac:dyDescent="0.25">
      <c r="A158" s="25">
        <v>3056</v>
      </c>
      <c r="B158" s="25" t="s">
        <v>45</v>
      </c>
      <c r="C158" s="23" t="s">
        <v>46</v>
      </c>
      <c r="D158" s="28">
        <v>0.103292378910223</v>
      </c>
      <c r="E158" s="26">
        <v>0</v>
      </c>
      <c r="F158" s="26">
        <v>0</v>
      </c>
      <c r="G158" s="26">
        <v>0</v>
      </c>
      <c r="H158" s="31">
        <f t="shared" si="22"/>
        <v>0.103292378910223</v>
      </c>
      <c r="I158" s="30">
        <f t="shared" si="29"/>
        <v>0</v>
      </c>
      <c r="J158" s="30">
        <f t="shared" si="30"/>
        <v>0</v>
      </c>
      <c r="K158" s="30">
        <f t="shared" si="31"/>
        <v>0</v>
      </c>
      <c r="L158" s="30">
        <f t="shared" si="32"/>
        <v>100</v>
      </c>
      <c r="M158" s="26">
        <v>0</v>
      </c>
      <c r="N158" s="26">
        <v>0</v>
      </c>
      <c r="O158" s="26">
        <v>1.7923864851600001E-4</v>
      </c>
      <c r="P158" s="23">
        <f t="shared" si="23"/>
        <v>0</v>
      </c>
      <c r="Q158" s="23">
        <f t="shared" si="24"/>
        <v>0</v>
      </c>
      <c r="R158" s="23">
        <f t="shared" si="25"/>
        <v>1.7923864851600001E-4</v>
      </c>
      <c r="S158" s="24">
        <f t="shared" si="26"/>
        <v>0</v>
      </c>
      <c r="T158" s="24">
        <f t="shared" si="27"/>
        <v>0</v>
      </c>
      <c r="U158" s="24">
        <f t="shared" si="28"/>
        <v>0.17352553054450032</v>
      </c>
    </row>
    <row r="159" spans="1:21" ht="15" x14ac:dyDescent="0.25">
      <c r="A159" s="32">
        <v>3057</v>
      </c>
      <c r="B159" s="23" t="s">
        <v>45</v>
      </c>
      <c r="C159" s="23" t="s">
        <v>46</v>
      </c>
      <c r="D159" s="23">
        <v>0.230915436297736</v>
      </c>
      <c r="E159" s="26">
        <v>0</v>
      </c>
      <c r="F159" s="26">
        <v>0</v>
      </c>
      <c r="G159" s="26">
        <v>0</v>
      </c>
      <c r="H159" s="31">
        <f t="shared" si="22"/>
        <v>0.230915436297736</v>
      </c>
      <c r="I159" s="30">
        <f t="shared" si="29"/>
        <v>0</v>
      </c>
      <c r="J159" s="30">
        <f t="shared" si="30"/>
        <v>0</v>
      </c>
      <c r="K159" s="30">
        <f t="shared" si="31"/>
        <v>0</v>
      </c>
      <c r="L159" s="30">
        <f t="shared" si="32"/>
        <v>100</v>
      </c>
      <c r="M159" s="26">
        <v>0</v>
      </c>
      <c r="N159" s="26">
        <v>2.9076012095199998E-4</v>
      </c>
      <c r="O159" s="26">
        <v>2.7010757692399998E-2</v>
      </c>
      <c r="P159" s="23">
        <f t="shared" si="23"/>
        <v>0</v>
      </c>
      <c r="Q159" s="23">
        <f t="shared" si="24"/>
        <v>2.9076012095199998E-4</v>
      </c>
      <c r="R159" s="23">
        <f t="shared" si="25"/>
        <v>2.6719997571447999E-2</v>
      </c>
      <c r="S159" s="24">
        <f t="shared" si="26"/>
        <v>0</v>
      </c>
      <c r="T159" s="24">
        <f t="shared" si="27"/>
        <v>0.12591627723713622</v>
      </c>
      <c r="U159" s="24">
        <f t="shared" si="28"/>
        <v>11.571334510957495</v>
      </c>
    </row>
    <row r="160" spans="1:21" ht="15" x14ac:dyDescent="0.25">
      <c r="A160" s="25">
        <v>3058</v>
      </c>
      <c r="B160" s="25" t="s">
        <v>45</v>
      </c>
      <c r="C160" s="23" t="s">
        <v>46</v>
      </c>
      <c r="D160" s="28">
        <v>1.0061884923521001</v>
      </c>
      <c r="E160" s="26">
        <v>0</v>
      </c>
      <c r="F160" s="26">
        <v>0</v>
      </c>
      <c r="G160" s="26">
        <v>0</v>
      </c>
      <c r="H160" s="31">
        <f t="shared" si="22"/>
        <v>1.0061884923521001</v>
      </c>
      <c r="I160" s="30">
        <f t="shared" si="29"/>
        <v>0</v>
      </c>
      <c r="J160" s="30">
        <f t="shared" si="30"/>
        <v>0</v>
      </c>
      <c r="K160" s="30">
        <f t="shared" si="31"/>
        <v>0</v>
      </c>
      <c r="L160" s="30">
        <f t="shared" si="32"/>
        <v>100</v>
      </c>
      <c r="M160" s="26">
        <v>0</v>
      </c>
      <c r="N160" s="26">
        <v>0</v>
      </c>
      <c r="O160" s="26">
        <v>2.24870754825E-2</v>
      </c>
      <c r="P160" s="23">
        <f t="shared" si="23"/>
        <v>0</v>
      </c>
      <c r="Q160" s="23">
        <f t="shared" si="24"/>
        <v>0</v>
      </c>
      <c r="R160" s="23">
        <f t="shared" si="25"/>
        <v>2.24870754825E-2</v>
      </c>
      <c r="S160" s="24">
        <f t="shared" si="26"/>
        <v>0</v>
      </c>
      <c r="T160" s="24">
        <f t="shared" si="27"/>
        <v>0</v>
      </c>
      <c r="U160" s="24">
        <f t="shared" si="28"/>
        <v>2.2348770288490831</v>
      </c>
    </row>
    <row r="161" spans="1:21" ht="15" x14ac:dyDescent="0.25">
      <c r="A161" s="32">
        <v>3061</v>
      </c>
      <c r="B161" s="23" t="s">
        <v>45</v>
      </c>
      <c r="C161" s="23" t="s">
        <v>46</v>
      </c>
      <c r="D161" s="23">
        <v>0.159280828435127</v>
      </c>
      <c r="E161" s="26">
        <v>0</v>
      </c>
      <c r="F161" s="26">
        <v>0</v>
      </c>
      <c r="G161" s="26">
        <v>0</v>
      </c>
      <c r="H161" s="31">
        <f t="shared" si="22"/>
        <v>0.159280828435127</v>
      </c>
      <c r="I161" s="30">
        <f t="shared" si="29"/>
        <v>0</v>
      </c>
      <c r="J161" s="30">
        <f t="shared" si="30"/>
        <v>0</v>
      </c>
      <c r="K161" s="30">
        <f t="shared" si="31"/>
        <v>0</v>
      </c>
      <c r="L161" s="30">
        <f t="shared" si="32"/>
        <v>100</v>
      </c>
      <c r="M161" s="26">
        <v>0</v>
      </c>
      <c r="N161" s="26">
        <v>4.0741179770000004E-3</v>
      </c>
      <c r="O161" s="26">
        <v>9.4984712901200006E-3</v>
      </c>
      <c r="P161" s="23">
        <f t="shared" si="23"/>
        <v>0</v>
      </c>
      <c r="Q161" s="23">
        <f t="shared" si="24"/>
        <v>4.0741179770000004E-3</v>
      </c>
      <c r="R161" s="23">
        <f t="shared" si="25"/>
        <v>5.4243533131200002E-3</v>
      </c>
      <c r="S161" s="24">
        <f t="shared" si="26"/>
        <v>0</v>
      </c>
      <c r="T161" s="24">
        <f t="shared" si="27"/>
        <v>2.5578206850294825</v>
      </c>
      <c r="U161" s="24">
        <f t="shared" si="28"/>
        <v>3.4055280641193222</v>
      </c>
    </row>
    <row r="162" spans="1:21" ht="15" x14ac:dyDescent="0.25">
      <c r="A162" s="25">
        <v>3062</v>
      </c>
      <c r="B162" s="25" t="s">
        <v>45</v>
      </c>
      <c r="C162" s="23" t="s">
        <v>46</v>
      </c>
      <c r="D162" s="28">
        <v>0.37681897141744702</v>
      </c>
      <c r="E162" s="26">
        <v>0</v>
      </c>
      <c r="F162" s="26">
        <v>0</v>
      </c>
      <c r="G162" s="26">
        <v>0</v>
      </c>
      <c r="H162" s="31">
        <f t="shared" si="22"/>
        <v>0.37681897141744702</v>
      </c>
      <c r="I162" s="30">
        <f t="shared" si="29"/>
        <v>0</v>
      </c>
      <c r="J162" s="30">
        <f t="shared" si="30"/>
        <v>0</v>
      </c>
      <c r="K162" s="30">
        <f t="shared" si="31"/>
        <v>0</v>
      </c>
      <c r="L162" s="30">
        <f t="shared" si="32"/>
        <v>100</v>
      </c>
      <c r="M162" s="26">
        <v>0</v>
      </c>
      <c r="N162" s="26">
        <v>0</v>
      </c>
      <c r="O162" s="26">
        <v>7.2789824269399997E-3</v>
      </c>
      <c r="P162" s="23">
        <f t="shared" si="23"/>
        <v>0</v>
      </c>
      <c r="Q162" s="23">
        <f t="shared" si="24"/>
        <v>0</v>
      </c>
      <c r="R162" s="23">
        <f t="shared" si="25"/>
        <v>7.2789824269399997E-3</v>
      </c>
      <c r="S162" s="24">
        <f t="shared" si="26"/>
        <v>0</v>
      </c>
      <c r="T162" s="24">
        <f t="shared" si="27"/>
        <v>0</v>
      </c>
      <c r="U162" s="24">
        <f t="shared" si="28"/>
        <v>1.9316921331108374</v>
      </c>
    </row>
    <row r="163" spans="1:21" ht="15" x14ac:dyDescent="0.25">
      <c r="A163" s="25">
        <v>3063</v>
      </c>
      <c r="B163" s="25" t="s">
        <v>45</v>
      </c>
      <c r="C163" s="23" t="s">
        <v>46</v>
      </c>
      <c r="D163" s="28">
        <v>0.33820235026515599</v>
      </c>
      <c r="E163" s="26">
        <v>0</v>
      </c>
      <c r="F163" s="26">
        <v>0</v>
      </c>
      <c r="G163" s="26">
        <v>0</v>
      </c>
      <c r="H163" s="31">
        <f t="shared" si="22"/>
        <v>0.33820235026515599</v>
      </c>
      <c r="I163" s="30">
        <f t="shared" si="29"/>
        <v>0</v>
      </c>
      <c r="J163" s="30">
        <f t="shared" si="30"/>
        <v>0</v>
      </c>
      <c r="K163" s="30">
        <f t="shared" si="31"/>
        <v>0</v>
      </c>
      <c r="L163" s="30">
        <f t="shared" si="32"/>
        <v>100</v>
      </c>
      <c r="M163" s="26">
        <v>0</v>
      </c>
      <c r="N163" s="26">
        <v>1.9338899086199999E-4</v>
      </c>
      <c r="O163" s="26">
        <v>3.2137012377500003E-2</v>
      </c>
      <c r="P163" s="23">
        <f t="shared" si="23"/>
        <v>0</v>
      </c>
      <c r="Q163" s="23">
        <f t="shared" si="24"/>
        <v>1.9338899086199999E-4</v>
      </c>
      <c r="R163" s="23">
        <f t="shared" si="25"/>
        <v>3.1943623386638004E-2</v>
      </c>
      <c r="S163" s="24">
        <f t="shared" si="26"/>
        <v>0</v>
      </c>
      <c r="T163" s="24">
        <f t="shared" si="27"/>
        <v>5.718144498711495E-2</v>
      </c>
      <c r="U163" s="24">
        <f t="shared" si="28"/>
        <v>9.4451216443628194</v>
      </c>
    </row>
    <row r="164" spans="1:21" ht="15" x14ac:dyDescent="0.25">
      <c r="A164" s="25">
        <v>3064</v>
      </c>
      <c r="B164" s="25" t="s">
        <v>47</v>
      </c>
      <c r="C164" s="23" t="s">
        <v>46</v>
      </c>
      <c r="D164" s="28">
        <v>0.30452491589892899</v>
      </c>
      <c r="E164" s="26">
        <v>0</v>
      </c>
      <c r="F164" s="26">
        <v>0</v>
      </c>
      <c r="G164" s="26">
        <v>0</v>
      </c>
      <c r="H164" s="31">
        <f t="shared" si="22"/>
        <v>0.30452491589892899</v>
      </c>
      <c r="I164" s="30">
        <f t="shared" si="29"/>
        <v>0</v>
      </c>
      <c r="J164" s="30">
        <f t="shared" si="30"/>
        <v>0</v>
      </c>
      <c r="K164" s="30">
        <f t="shared" si="31"/>
        <v>0</v>
      </c>
      <c r="L164" s="30">
        <f t="shared" si="32"/>
        <v>100</v>
      </c>
      <c r="M164" s="26">
        <v>0</v>
      </c>
      <c r="N164" s="26">
        <v>0</v>
      </c>
      <c r="O164" s="26">
        <v>0</v>
      </c>
      <c r="P164" s="23">
        <f t="shared" si="23"/>
        <v>0</v>
      </c>
      <c r="Q164" s="23">
        <f t="shared" si="24"/>
        <v>0</v>
      </c>
      <c r="R164" s="23">
        <f t="shared" si="25"/>
        <v>0</v>
      </c>
      <c r="S164" s="24">
        <f t="shared" si="26"/>
        <v>0</v>
      </c>
      <c r="T164" s="24">
        <f t="shared" si="27"/>
        <v>0</v>
      </c>
      <c r="U164" s="24">
        <f t="shared" si="28"/>
        <v>0</v>
      </c>
    </row>
    <row r="165" spans="1:21" ht="15" x14ac:dyDescent="0.25">
      <c r="A165" s="25">
        <v>3067</v>
      </c>
      <c r="B165" s="25" t="s">
        <v>47</v>
      </c>
      <c r="C165" s="23" t="s">
        <v>46</v>
      </c>
      <c r="D165" s="28">
        <v>1.41883233696811</v>
      </c>
      <c r="E165" s="26">
        <v>0</v>
      </c>
      <c r="F165" s="26">
        <v>0</v>
      </c>
      <c r="G165" s="26">
        <v>0</v>
      </c>
      <c r="H165" s="31">
        <f t="shared" si="22"/>
        <v>1.41883233696811</v>
      </c>
      <c r="I165" s="30">
        <f t="shared" si="29"/>
        <v>0</v>
      </c>
      <c r="J165" s="30">
        <f t="shared" si="30"/>
        <v>0</v>
      </c>
      <c r="K165" s="30">
        <f t="shared" si="31"/>
        <v>0</v>
      </c>
      <c r="L165" s="30">
        <f t="shared" si="32"/>
        <v>100</v>
      </c>
      <c r="M165" s="26">
        <v>0</v>
      </c>
      <c r="N165" s="26">
        <v>0</v>
      </c>
      <c r="O165" s="26">
        <v>2.32983651875E-2</v>
      </c>
      <c r="P165" s="23">
        <f t="shared" si="23"/>
        <v>0</v>
      </c>
      <c r="Q165" s="23">
        <f t="shared" si="24"/>
        <v>0</v>
      </c>
      <c r="R165" s="23">
        <f t="shared" si="25"/>
        <v>2.32983651875E-2</v>
      </c>
      <c r="S165" s="24">
        <f t="shared" si="26"/>
        <v>0</v>
      </c>
      <c r="T165" s="24">
        <f t="shared" si="27"/>
        <v>0</v>
      </c>
      <c r="U165" s="24">
        <f t="shared" si="28"/>
        <v>1.6420802219158654</v>
      </c>
    </row>
    <row r="166" spans="1:21" ht="15" x14ac:dyDescent="0.25">
      <c r="A166" s="25">
        <v>3068</v>
      </c>
      <c r="B166" s="25" t="s">
        <v>47</v>
      </c>
      <c r="C166" s="23" t="s">
        <v>46</v>
      </c>
      <c r="D166" s="28">
        <v>0.527240299444937</v>
      </c>
      <c r="E166" s="26">
        <v>0</v>
      </c>
      <c r="F166" s="26">
        <v>0</v>
      </c>
      <c r="G166" s="26">
        <v>0</v>
      </c>
      <c r="H166" s="31">
        <f t="shared" si="22"/>
        <v>0.527240299444937</v>
      </c>
      <c r="I166" s="30">
        <f t="shared" si="29"/>
        <v>0</v>
      </c>
      <c r="J166" s="30">
        <f t="shared" si="30"/>
        <v>0</v>
      </c>
      <c r="K166" s="30">
        <f t="shared" si="31"/>
        <v>0</v>
      </c>
      <c r="L166" s="30">
        <f t="shared" si="32"/>
        <v>100</v>
      </c>
      <c r="M166" s="26">
        <v>0</v>
      </c>
      <c r="N166" s="26">
        <v>2.2076210744200001E-4</v>
      </c>
      <c r="O166" s="26">
        <v>1.5031327104599999E-2</v>
      </c>
      <c r="P166" s="23">
        <f t="shared" si="23"/>
        <v>0</v>
      </c>
      <c r="Q166" s="23">
        <f t="shared" si="24"/>
        <v>2.2076210744200001E-4</v>
      </c>
      <c r="R166" s="23">
        <f t="shared" si="25"/>
        <v>1.4810564997157999E-2</v>
      </c>
      <c r="S166" s="24">
        <f t="shared" si="26"/>
        <v>0</v>
      </c>
      <c r="T166" s="24">
        <f t="shared" si="27"/>
        <v>4.1871250675339471E-2</v>
      </c>
      <c r="U166" s="24">
        <f t="shared" si="28"/>
        <v>2.8090730190294866</v>
      </c>
    </row>
    <row r="167" spans="1:21" ht="15" x14ac:dyDescent="0.25">
      <c r="A167" s="25">
        <v>3069</v>
      </c>
      <c r="B167" s="25" t="s">
        <v>51</v>
      </c>
      <c r="C167" s="23" t="s">
        <v>46</v>
      </c>
      <c r="D167" s="28">
        <v>1.5695649179422599</v>
      </c>
      <c r="E167" s="26">
        <v>0</v>
      </c>
      <c r="F167" s="26">
        <v>0</v>
      </c>
      <c r="G167" s="26">
        <v>0</v>
      </c>
      <c r="H167" s="31">
        <f t="shared" si="22"/>
        <v>1.5695649179422599</v>
      </c>
      <c r="I167" s="30">
        <f t="shared" si="29"/>
        <v>0</v>
      </c>
      <c r="J167" s="30">
        <f t="shared" si="30"/>
        <v>0</v>
      </c>
      <c r="K167" s="30">
        <f t="shared" si="31"/>
        <v>0</v>
      </c>
      <c r="L167" s="30">
        <f t="shared" si="32"/>
        <v>100</v>
      </c>
      <c r="M167" s="26">
        <v>2.00000000002E-2</v>
      </c>
      <c r="N167" s="26">
        <v>7.3200000000299997E-2</v>
      </c>
      <c r="O167" s="26">
        <v>0.113679918835</v>
      </c>
      <c r="P167" s="23">
        <f t="shared" si="23"/>
        <v>2.00000000002E-2</v>
      </c>
      <c r="Q167" s="23">
        <f t="shared" si="24"/>
        <v>5.3200000000100001E-2</v>
      </c>
      <c r="R167" s="23">
        <f t="shared" si="25"/>
        <v>4.0479918834700007E-2</v>
      </c>
      <c r="S167" s="24">
        <f t="shared" si="26"/>
        <v>1.2742384702647733</v>
      </c>
      <c r="T167" s="24">
        <f t="shared" si="27"/>
        <v>3.3894743308767739</v>
      </c>
      <c r="U167" s="24">
        <f t="shared" si="28"/>
        <v>2.5790534925927258</v>
      </c>
    </row>
    <row r="168" spans="1:21" ht="15" x14ac:dyDescent="0.25">
      <c r="A168" s="25">
        <v>3070</v>
      </c>
      <c r="B168" s="25" t="s">
        <v>47</v>
      </c>
      <c r="C168" s="23" t="s">
        <v>46</v>
      </c>
      <c r="D168" s="28">
        <v>1.01649584903142</v>
      </c>
      <c r="E168" s="26">
        <v>0</v>
      </c>
      <c r="F168" s="26">
        <v>0</v>
      </c>
      <c r="G168" s="26">
        <v>0</v>
      </c>
      <c r="H168" s="31">
        <f t="shared" si="22"/>
        <v>1.01649584903142</v>
      </c>
      <c r="I168" s="30">
        <f t="shared" si="29"/>
        <v>0</v>
      </c>
      <c r="J168" s="30">
        <f t="shared" si="30"/>
        <v>0</v>
      </c>
      <c r="K168" s="30">
        <f t="shared" si="31"/>
        <v>0</v>
      </c>
      <c r="L168" s="30">
        <f t="shared" si="32"/>
        <v>100</v>
      </c>
      <c r="M168" s="26">
        <v>1.5524611124800001E-2</v>
      </c>
      <c r="N168" s="26">
        <v>1.8785834965300001E-2</v>
      </c>
      <c r="O168" s="26">
        <v>8.0778647603400006E-2</v>
      </c>
      <c r="P168" s="23">
        <f t="shared" si="23"/>
        <v>1.5524611124800001E-2</v>
      </c>
      <c r="Q168" s="23">
        <f t="shared" si="24"/>
        <v>3.2612238405000001E-3</v>
      </c>
      <c r="R168" s="23">
        <f t="shared" si="25"/>
        <v>6.1992812638100005E-2</v>
      </c>
      <c r="S168" s="24">
        <f t="shared" si="26"/>
        <v>1.5272675377467413</v>
      </c>
      <c r="T168" s="24">
        <f t="shared" si="27"/>
        <v>0.32083002046761877</v>
      </c>
      <c r="U168" s="24">
        <f t="shared" si="28"/>
        <v>6.0986783858655782</v>
      </c>
    </row>
    <row r="169" spans="1:21" ht="15" x14ac:dyDescent="0.25">
      <c r="A169" s="32">
        <v>3071</v>
      </c>
      <c r="B169" s="23" t="s">
        <v>45</v>
      </c>
      <c r="C169" s="23" t="s">
        <v>46</v>
      </c>
      <c r="D169" s="23">
        <v>2.6639459084144002E-2</v>
      </c>
      <c r="E169" s="26">
        <v>0</v>
      </c>
      <c r="F169" s="26">
        <v>0</v>
      </c>
      <c r="G169" s="26">
        <v>0</v>
      </c>
      <c r="H169" s="31">
        <f t="shared" si="22"/>
        <v>2.6639459084144002E-2</v>
      </c>
      <c r="I169" s="30">
        <f t="shared" si="29"/>
        <v>0</v>
      </c>
      <c r="J169" s="30">
        <f t="shared" si="30"/>
        <v>0</v>
      </c>
      <c r="K169" s="30">
        <f t="shared" si="31"/>
        <v>0</v>
      </c>
      <c r="L169" s="30">
        <f t="shared" si="32"/>
        <v>100</v>
      </c>
      <c r="M169" s="26">
        <v>0</v>
      </c>
      <c r="N169" s="26">
        <v>0</v>
      </c>
      <c r="O169" s="26">
        <v>0</v>
      </c>
      <c r="P169" s="23">
        <f t="shared" si="23"/>
        <v>0</v>
      </c>
      <c r="Q169" s="23">
        <f t="shared" si="24"/>
        <v>0</v>
      </c>
      <c r="R169" s="23">
        <f t="shared" si="25"/>
        <v>0</v>
      </c>
      <c r="S169" s="24">
        <f t="shared" si="26"/>
        <v>0</v>
      </c>
      <c r="T169" s="24">
        <f t="shared" si="27"/>
        <v>0</v>
      </c>
      <c r="U169" s="24">
        <f t="shared" si="28"/>
        <v>0</v>
      </c>
    </row>
    <row r="170" spans="1:21" ht="15" x14ac:dyDescent="0.25">
      <c r="A170" s="25">
        <v>3073</v>
      </c>
      <c r="B170" s="25" t="s">
        <v>45</v>
      </c>
      <c r="C170" s="23" t="s">
        <v>46</v>
      </c>
      <c r="D170" s="28">
        <v>3.4493097083091999E-2</v>
      </c>
      <c r="E170" s="26">
        <v>0</v>
      </c>
      <c r="F170" s="26">
        <v>0</v>
      </c>
      <c r="G170" s="26">
        <v>0</v>
      </c>
      <c r="H170" s="31">
        <f t="shared" si="22"/>
        <v>3.4493097083091999E-2</v>
      </c>
      <c r="I170" s="30">
        <f t="shared" si="29"/>
        <v>0</v>
      </c>
      <c r="J170" s="30">
        <f t="shared" si="30"/>
        <v>0</v>
      </c>
      <c r="K170" s="30">
        <f t="shared" si="31"/>
        <v>0</v>
      </c>
      <c r="L170" s="30">
        <f t="shared" si="32"/>
        <v>100</v>
      </c>
      <c r="M170" s="26">
        <v>0</v>
      </c>
      <c r="N170" s="26">
        <v>0</v>
      </c>
      <c r="O170" s="26">
        <v>1.0246795146299999E-2</v>
      </c>
      <c r="P170" s="23">
        <f t="shared" si="23"/>
        <v>0</v>
      </c>
      <c r="Q170" s="23">
        <f t="shared" si="24"/>
        <v>0</v>
      </c>
      <c r="R170" s="23">
        <f t="shared" si="25"/>
        <v>1.0246795146299999E-2</v>
      </c>
      <c r="S170" s="24">
        <f t="shared" si="26"/>
        <v>0</v>
      </c>
      <c r="T170" s="24">
        <f t="shared" si="27"/>
        <v>0</v>
      </c>
      <c r="U170" s="24">
        <f t="shared" si="28"/>
        <v>29.706799368047541</v>
      </c>
    </row>
    <row r="171" spans="1:21" ht="15" x14ac:dyDescent="0.25">
      <c r="A171" s="25">
        <v>3075</v>
      </c>
      <c r="B171" s="25" t="s">
        <v>45</v>
      </c>
      <c r="C171" s="23" t="s">
        <v>48</v>
      </c>
      <c r="D171" s="28">
        <v>1.7824591604006701</v>
      </c>
      <c r="E171" s="26">
        <v>0</v>
      </c>
      <c r="F171" s="26">
        <v>0</v>
      </c>
      <c r="G171" s="26">
        <v>0</v>
      </c>
      <c r="H171" s="31">
        <f t="shared" si="22"/>
        <v>1.7824591604006701</v>
      </c>
      <c r="I171" s="30">
        <f t="shared" si="29"/>
        <v>0</v>
      </c>
      <c r="J171" s="30">
        <f t="shared" si="30"/>
        <v>0</v>
      </c>
      <c r="K171" s="30">
        <f t="shared" si="31"/>
        <v>0</v>
      </c>
      <c r="L171" s="30">
        <f t="shared" si="32"/>
        <v>100</v>
      </c>
      <c r="M171" s="26">
        <v>0</v>
      </c>
      <c r="N171" s="26">
        <v>0</v>
      </c>
      <c r="O171" s="26">
        <v>0</v>
      </c>
      <c r="P171" s="23">
        <f t="shared" si="23"/>
        <v>0</v>
      </c>
      <c r="Q171" s="23">
        <f t="shared" si="24"/>
        <v>0</v>
      </c>
      <c r="R171" s="23">
        <f t="shared" si="25"/>
        <v>0</v>
      </c>
      <c r="S171" s="24">
        <f t="shared" si="26"/>
        <v>0</v>
      </c>
      <c r="T171" s="24">
        <f t="shared" si="27"/>
        <v>0</v>
      </c>
      <c r="U171" s="24">
        <f t="shared" si="28"/>
        <v>0</v>
      </c>
    </row>
    <row r="172" spans="1:21" ht="15" x14ac:dyDescent="0.25">
      <c r="A172" s="32">
        <v>3076</v>
      </c>
      <c r="B172" s="23" t="s">
        <v>45</v>
      </c>
      <c r="C172" s="23" t="s">
        <v>46</v>
      </c>
      <c r="D172" s="23">
        <v>3.1404017353457998E-2</v>
      </c>
      <c r="E172" s="26">
        <v>0</v>
      </c>
      <c r="F172" s="26">
        <v>0</v>
      </c>
      <c r="G172" s="26">
        <v>0</v>
      </c>
      <c r="H172" s="31">
        <f t="shared" si="22"/>
        <v>3.1404017353457998E-2</v>
      </c>
      <c r="I172" s="30">
        <f t="shared" si="29"/>
        <v>0</v>
      </c>
      <c r="J172" s="30">
        <f t="shared" si="30"/>
        <v>0</v>
      </c>
      <c r="K172" s="30">
        <f t="shared" si="31"/>
        <v>0</v>
      </c>
      <c r="L172" s="30">
        <f t="shared" si="32"/>
        <v>100</v>
      </c>
      <c r="M172" s="26">
        <v>0</v>
      </c>
      <c r="N172" s="26">
        <v>0</v>
      </c>
      <c r="O172" s="26">
        <v>0</v>
      </c>
      <c r="P172" s="23">
        <f t="shared" si="23"/>
        <v>0</v>
      </c>
      <c r="Q172" s="23">
        <f t="shared" si="24"/>
        <v>0</v>
      </c>
      <c r="R172" s="23">
        <f t="shared" si="25"/>
        <v>0</v>
      </c>
      <c r="S172" s="24">
        <f t="shared" si="26"/>
        <v>0</v>
      </c>
      <c r="T172" s="24">
        <f t="shared" si="27"/>
        <v>0</v>
      </c>
      <c r="U172" s="24">
        <f t="shared" si="28"/>
        <v>0</v>
      </c>
    </row>
    <row r="173" spans="1:21" ht="15" x14ac:dyDescent="0.25">
      <c r="A173" s="32">
        <v>3077</v>
      </c>
      <c r="B173" s="23" t="s">
        <v>47</v>
      </c>
      <c r="C173" s="23" t="s">
        <v>46</v>
      </c>
      <c r="D173" s="23">
        <v>0.63698364920878403</v>
      </c>
      <c r="E173" s="26">
        <v>0</v>
      </c>
      <c r="F173" s="26">
        <v>0</v>
      </c>
      <c r="G173" s="26">
        <v>0</v>
      </c>
      <c r="H173" s="31">
        <f t="shared" si="22"/>
        <v>0.63698364920878403</v>
      </c>
      <c r="I173" s="30">
        <f t="shared" si="29"/>
        <v>0</v>
      </c>
      <c r="J173" s="30">
        <f t="shared" si="30"/>
        <v>0</v>
      </c>
      <c r="K173" s="30">
        <f t="shared" si="31"/>
        <v>0</v>
      </c>
      <c r="L173" s="30">
        <f t="shared" si="32"/>
        <v>100</v>
      </c>
      <c r="M173" s="26">
        <v>0</v>
      </c>
      <c r="N173" s="26">
        <v>0</v>
      </c>
      <c r="O173" s="26">
        <v>1.5973939621100001E-2</v>
      </c>
      <c r="P173" s="23">
        <f t="shared" si="23"/>
        <v>0</v>
      </c>
      <c r="Q173" s="23">
        <f t="shared" si="24"/>
        <v>0</v>
      </c>
      <c r="R173" s="23">
        <f t="shared" si="25"/>
        <v>1.5973939621100001E-2</v>
      </c>
      <c r="S173" s="24">
        <f t="shared" si="26"/>
        <v>0</v>
      </c>
      <c r="T173" s="24">
        <f t="shared" si="27"/>
        <v>0</v>
      </c>
      <c r="U173" s="24">
        <f t="shared" si="28"/>
        <v>2.5077471989966611</v>
      </c>
    </row>
    <row r="174" spans="1:21" ht="15" x14ac:dyDescent="0.25">
      <c r="A174" s="25">
        <v>3078</v>
      </c>
      <c r="B174" s="25" t="s">
        <v>45</v>
      </c>
      <c r="C174" s="23" t="s">
        <v>46</v>
      </c>
      <c r="D174" s="28">
        <v>0.63081516175119501</v>
      </c>
      <c r="E174" s="26">
        <v>0</v>
      </c>
      <c r="F174" s="26">
        <v>0</v>
      </c>
      <c r="G174" s="26">
        <v>0</v>
      </c>
      <c r="H174" s="31">
        <f t="shared" si="22"/>
        <v>0.63081516175119501</v>
      </c>
      <c r="I174" s="30">
        <f t="shared" si="29"/>
        <v>0</v>
      </c>
      <c r="J174" s="30">
        <f t="shared" si="30"/>
        <v>0</v>
      </c>
      <c r="K174" s="30">
        <f t="shared" si="31"/>
        <v>0</v>
      </c>
      <c r="L174" s="30">
        <f t="shared" si="32"/>
        <v>100</v>
      </c>
      <c r="M174" s="26">
        <v>0</v>
      </c>
      <c r="N174" s="26">
        <v>0</v>
      </c>
      <c r="O174" s="26">
        <v>0</v>
      </c>
      <c r="P174" s="23">
        <f t="shared" si="23"/>
        <v>0</v>
      </c>
      <c r="Q174" s="23">
        <f t="shared" si="24"/>
        <v>0</v>
      </c>
      <c r="R174" s="23">
        <f t="shared" si="25"/>
        <v>0</v>
      </c>
      <c r="S174" s="24">
        <f t="shared" si="26"/>
        <v>0</v>
      </c>
      <c r="T174" s="24">
        <f t="shared" si="27"/>
        <v>0</v>
      </c>
      <c r="U174" s="24">
        <f t="shared" si="28"/>
        <v>0</v>
      </c>
    </row>
    <row r="175" spans="1:21" ht="15" x14ac:dyDescent="0.25">
      <c r="A175" s="32">
        <v>3079</v>
      </c>
      <c r="B175" s="23" t="s">
        <v>45</v>
      </c>
      <c r="C175" s="23" t="s">
        <v>46</v>
      </c>
      <c r="D175" s="23">
        <v>0.378045830210476</v>
      </c>
      <c r="E175" s="26">
        <v>0</v>
      </c>
      <c r="F175" s="26">
        <v>0</v>
      </c>
      <c r="G175" s="26">
        <v>0</v>
      </c>
      <c r="H175" s="31">
        <f t="shared" si="22"/>
        <v>0.378045830210476</v>
      </c>
      <c r="I175" s="30">
        <f t="shared" si="29"/>
        <v>0</v>
      </c>
      <c r="J175" s="30">
        <f t="shared" si="30"/>
        <v>0</v>
      </c>
      <c r="K175" s="30">
        <f t="shared" si="31"/>
        <v>0</v>
      </c>
      <c r="L175" s="30">
        <f t="shared" si="32"/>
        <v>100</v>
      </c>
      <c r="M175" s="26">
        <v>0</v>
      </c>
      <c r="N175" s="26">
        <v>0</v>
      </c>
      <c r="O175" s="26">
        <v>0</v>
      </c>
      <c r="P175" s="23">
        <f t="shared" si="23"/>
        <v>0</v>
      </c>
      <c r="Q175" s="23">
        <f t="shared" si="24"/>
        <v>0</v>
      </c>
      <c r="R175" s="23">
        <f t="shared" si="25"/>
        <v>0</v>
      </c>
      <c r="S175" s="24">
        <f t="shared" si="26"/>
        <v>0</v>
      </c>
      <c r="T175" s="24">
        <f t="shared" si="27"/>
        <v>0</v>
      </c>
      <c r="U175" s="24">
        <f t="shared" si="28"/>
        <v>0</v>
      </c>
    </row>
    <row r="176" spans="1:21" ht="15" x14ac:dyDescent="0.25">
      <c r="A176" s="32">
        <v>3080</v>
      </c>
      <c r="B176" s="23" t="s">
        <v>45</v>
      </c>
      <c r="C176" s="23" t="s">
        <v>46</v>
      </c>
      <c r="D176" s="23">
        <v>0.40484461648931402</v>
      </c>
      <c r="E176" s="26">
        <v>0</v>
      </c>
      <c r="F176" s="26">
        <v>0</v>
      </c>
      <c r="G176" s="26">
        <v>0</v>
      </c>
      <c r="H176" s="31">
        <f t="shared" si="22"/>
        <v>0.40484461648931402</v>
      </c>
      <c r="I176" s="30">
        <f t="shared" si="29"/>
        <v>0</v>
      </c>
      <c r="J176" s="30">
        <f t="shared" si="30"/>
        <v>0</v>
      </c>
      <c r="K176" s="30">
        <f t="shared" si="31"/>
        <v>0</v>
      </c>
      <c r="L176" s="30">
        <f t="shared" si="32"/>
        <v>100</v>
      </c>
      <c r="M176" s="26">
        <v>0</v>
      </c>
      <c r="N176" s="26">
        <v>0</v>
      </c>
      <c r="O176" s="26">
        <v>4.0856926532400001E-2</v>
      </c>
      <c r="P176" s="23">
        <f t="shared" si="23"/>
        <v>0</v>
      </c>
      <c r="Q176" s="23">
        <f t="shared" si="24"/>
        <v>0</v>
      </c>
      <c r="R176" s="23">
        <f t="shared" si="25"/>
        <v>4.0856926532400001E-2</v>
      </c>
      <c r="S176" s="24">
        <f t="shared" si="26"/>
        <v>0</v>
      </c>
      <c r="T176" s="24">
        <f t="shared" si="27"/>
        <v>0</v>
      </c>
      <c r="U176" s="24">
        <f t="shared" si="28"/>
        <v>10.092001935631131</v>
      </c>
    </row>
    <row r="177" spans="1:21" ht="15" x14ac:dyDescent="0.25">
      <c r="A177" s="32">
        <v>3081</v>
      </c>
      <c r="B177" s="23" t="s">
        <v>45</v>
      </c>
      <c r="C177" s="23" t="s">
        <v>46</v>
      </c>
      <c r="D177" s="23">
        <v>4.6055700154632E-2</v>
      </c>
      <c r="E177" s="26">
        <v>0</v>
      </c>
      <c r="F177" s="26">
        <v>0</v>
      </c>
      <c r="G177" s="26">
        <v>0</v>
      </c>
      <c r="H177" s="31">
        <f t="shared" si="22"/>
        <v>4.6055700154632E-2</v>
      </c>
      <c r="I177" s="30">
        <f t="shared" si="29"/>
        <v>0</v>
      </c>
      <c r="J177" s="30">
        <f t="shared" si="30"/>
        <v>0</v>
      </c>
      <c r="K177" s="30">
        <f t="shared" si="31"/>
        <v>0</v>
      </c>
      <c r="L177" s="30">
        <f t="shared" si="32"/>
        <v>100</v>
      </c>
      <c r="M177" s="26">
        <v>0</v>
      </c>
      <c r="N177" s="26">
        <v>0</v>
      </c>
      <c r="O177" s="26">
        <v>0</v>
      </c>
      <c r="P177" s="23">
        <f t="shared" si="23"/>
        <v>0</v>
      </c>
      <c r="Q177" s="23">
        <f t="shared" si="24"/>
        <v>0</v>
      </c>
      <c r="R177" s="23">
        <f t="shared" si="25"/>
        <v>0</v>
      </c>
      <c r="S177" s="24">
        <f t="shared" si="26"/>
        <v>0</v>
      </c>
      <c r="T177" s="24">
        <f t="shared" si="27"/>
        <v>0</v>
      </c>
      <c r="U177" s="24">
        <f t="shared" si="28"/>
        <v>0</v>
      </c>
    </row>
    <row r="178" spans="1:21" ht="15" x14ac:dyDescent="0.25">
      <c r="A178" s="25">
        <v>3082</v>
      </c>
      <c r="B178" s="25" t="s">
        <v>45</v>
      </c>
      <c r="C178" s="23" t="s">
        <v>46</v>
      </c>
      <c r="D178" s="28">
        <v>9.1651021225902005E-2</v>
      </c>
      <c r="E178" s="26">
        <v>0</v>
      </c>
      <c r="F178" s="26">
        <v>0</v>
      </c>
      <c r="G178" s="26">
        <v>0</v>
      </c>
      <c r="H178" s="31">
        <f t="shared" si="22"/>
        <v>9.1651021225902005E-2</v>
      </c>
      <c r="I178" s="30">
        <f t="shared" si="29"/>
        <v>0</v>
      </c>
      <c r="J178" s="30">
        <f t="shared" si="30"/>
        <v>0</v>
      </c>
      <c r="K178" s="30">
        <f t="shared" si="31"/>
        <v>0</v>
      </c>
      <c r="L178" s="30">
        <f t="shared" si="32"/>
        <v>100</v>
      </c>
      <c r="M178" s="26">
        <v>0</v>
      </c>
      <c r="N178" s="26">
        <v>0</v>
      </c>
      <c r="O178" s="26">
        <v>5.9332626306999995E-4</v>
      </c>
      <c r="P178" s="23">
        <f t="shared" si="23"/>
        <v>0</v>
      </c>
      <c r="Q178" s="23">
        <f t="shared" si="24"/>
        <v>0</v>
      </c>
      <c r="R178" s="23">
        <f t="shared" si="25"/>
        <v>5.9332626306999995E-4</v>
      </c>
      <c r="S178" s="24">
        <f t="shared" si="26"/>
        <v>0</v>
      </c>
      <c r="T178" s="24">
        <f t="shared" si="27"/>
        <v>0</v>
      </c>
      <c r="U178" s="24">
        <f t="shared" si="28"/>
        <v>0.64737550671428501</v>
      </c>
    </row>
    <row r="179" spans="1:21" ht="15" x14ac:dyDescent="0.25">
      <c r="A179" s="25">
        <v>3085</v>
      </c>
      <c r="B179" s="25" t="s">
        <v>45</v>
      </c>
      <c r="C179" s="23" t="s">
        <v>46</v>
      </c>
      <c r="D179" s="28">
        <v>0.62664161550456099</v>
      </c>
      <c r="E179" s="26">
        <v>0</v>
      </c>
      <c r="F179" s="26">
        <v>0</v>
      </c>
      <c r="G179" s="26">
        <v>0</v>
      </c>
      <c r="H179" s="31">
        <f t="shared" si="22"/>
        <v>0.62664161550456099</v>
      </c>
      <c r="I179" s="30">
        <f t="shared" si="29"/>
        <v>0</v>
      </c>
      <c r="J179" s="30">
        <f t="shared" si="30"/>
        <v>0</v>
      </c>
      <c r="K179" s="30">
        <f t="shared" si="31"/>
        <v>0</v>
      </c>
      <c r="L179" s="30">
        <f t="shared" si="32"/>
        <v>100</v>
      </c>
      <c r="M179" s="26">
        <v>0</v>
      </c>
      <c r="N179" s="26">
        <v>0</v>
      </c>
      <c r="O179" s="26">
        <v>0</v>
      </c>
      <c r="P179" s="23">
        <f t="shared" si="23"/>
        <v>0</v>
      </c>
      <c r="Q179" s="23">
        <f t="shared" si="24"/>
        <v>0</v>
      </c>
      <c r="R179" s="23">
        <f t="shared" si="25"/>
        <v>0</v>
      </c>
      <c r="S179" s="24">
        <f t="shared" si="26"/>
        <v>0</v>
      </c>
      <c r="T179" s="24">
        <f t="shared" si="27"/>
        <v>0</v>
      </c>
      <c r="U179" s="24">
        <f t="shared" si="28"/>
        <v>0</v>
      </c>
    </row>
    <row r="180" spans="1:21" ht="15" x14ac:dyDescent="0.25">
      <c r="A180" s="25">
        <v>3086</v>
      </c>
      <c r="B180" s="25" t="s">
        <v>45</v>
      </c>
      <c r="C180" s="23" t="s">
        <v>46</v>
      </c>
      <c r="D180" s="28">
        <v>1.92706358026305</v>
      </c>
      <c r="E180" s="26">
        <v>0</v>
      </c>
      <c r="F180" s="26">
        <v>0</v>
      </c>
      <c r="G180" s="26">
        <v>0</v>
      </c>
      <c r="H180" s="31">
        <f t="shared" si="22"/>
        <v>1.92706358026305</v>
      </c>
      <c r="I180" s="30">
        <f t="shared" si="29"/>
        <v>0</v>
      </c>
      <c r="J180" s="30">
        <f t="shared" si="30"/>
        <v>0</v>
      </c>
      <c r="K180" s="30">
        <f t="shared" si="31"/>
        <v>0</v>
      </c>
      <c r="L180" s="30">
        <f t="shared" si="32"/>
        <v>100</v>
      </c>
      <c r="M180" s="26">
        <v>2.5236305833799999E-3</v>
      </c>
      <c r="N180" s="26">
        <v>1.389612654E-2</v>
      </c>
      <c r="O180" s="26">
        <v>3.3954653348599997E-2</v>
      </c>
      <c r="P180" s="23">
        <f t="shared" si="23"/>
        <v>2.5236305833799999E-3</v>
      </c>
      <c r="Q180" s="23">
        <f t="shared" si="24"/>
        <v>1.137249595662E-2</v>
      </c>
      <c r="R180" s="23">
        <f t="shared" si="25"/>
        <v>2.00585268086E-2</v>
      </c>
      <c r="S180" s="24">
        <f t="shared" si="26"/>
        <v>0.130957307751907</v>
      </c>
      <c r="T180" s="24">
        <f t="shared" si="27"/>
        <v>0.59014637986503893</v>
      </c>
      <c r="U180" s="24">
        <f t="shared" si="28"/>
        <v>1.0408855739913858</v>
      </c>
    </row>
    <row r="181" spans="1:21" ht="15" x14ac:dyDescent="0.25">
      <c r="A181" s="25">
        <v>3088</v>
      </c>
      <c r="B181" s="25" t="s">
        <v>45</v>
      </c>
      <c r="C181" s="23" t="s">
        <v>46</v>
      </c>
      <c r="D181" s="28">
        <v>0.86631109194157496</v>
      </c>
      <c r="E181" s="26">
        <v>0</v>
      </c>
      <c r="F181" s="26">
        <v>0</v>
      </c>
      <c r="G181" s="26">
        <v>0</v>
      </c>
      <c r="H181" s="31">
        <f t="shared" si="22"/>
        <v>0.86631109194157496</v>
      </c>
      <c r="I181" s="30">
        <f t="shared" si="29"/>
        <v>0</v>
      </c>
      <c r="J181" s="30">
        <f t="shared" si="30"/>
        <v>0</v>
      </c>
      <c r="K181" s="30">
        <f t="shared" si="31"/>
        <v>0</v>
      </c>
      <c r="L181" s="30">
        <f t="shared" si="32"/>
        <v>100</v>
      </c>
      <c r="M181" s="26">
        <v>0</v>
      </c>
      <c r="N181" s="26">
        <v>0</v>
      </c>
      <c r="O181" s="26">
        <v>5.9599999998600002E-2</v>
      </c>
      <c r="P181" s="23">
        <f t="shared" si="23"/>
        <v>0</v>
      </c>
      <c r="Q181" s="23">
        <f t="shared" si="24"/>
        <v>0</v>
      </c>
      <c r="R181" s="23">
        <f t="shared" si="25"/>
        <v>5.9599999998600002E-2</v>
      </c>
      <c r="S181" s="24">
        <f t="shared" si="26"/>
        <v>0</v>
      </c>
      <c r="T181" s="24">
        <f t="shared" si="27"/>
        <v>0</v>
      </c>
      <c r="U181" s="24">
        <f t="shared" si="28"/>
        <v>6.879745688702263</v>
      </c>
    </row>
    <row r="182" spans="1:21" ht="15" x14ac:dyDescent="0.25">
      <c r="A182" s="25">
        <v>3096</v>
      </c>
      <c r="B182" s="25" t="s">
        <v>45</v>
      </c>
      <c r="C182" s="23" t="s">
        <v>46</v>
      </c>
      <c r="D182" s="28">
        <v>4.0278112009043996</v>
      </c>
      <c r="E182" s="26">
        <v>0</v>
      </c>
      <c r="F182" s="26">
        <v>0</v>
      </c>
      <c r="G182" s="26">
        <v>0</v>
      </c>
      <c r="H182" s="31">
        <f t="shared" si="22"/>
        <v>4.0278112009043996</v>
      </c>
      <c r="I182" s="30">
        <f t="shared" si="29"/>
        <v>0</v>
      </c>
      <c r="J182" s="30">
        <f t="shared" si="30"/>
        <v>0</v>
      </c>
      <c r="K182" s="30">
        <f t="shared" si="31"/>
        <v>0</v>
      </c>
      <c r="L182" s="30">
        <f t="shared" si="32"/>
        <v>100</v>
      </c>
      <c r="M182" s="26">
        <v>0</v>
      </c>
      <c r="N182" s="26">
        <v>1.8821548883599999E-2</v>
      </c>
      <c r="O182" s="26">
        <v>0.103851449719</v>
      </c>
      <c r="P182" s="23">
        <f t="shared" si="23"/>
        <v>0</v>
      </c>
      <c r="Q182" s="23">
        <f t="shared" si="24"/>
        <v>1.8821548883599999E-2</v>
      </c>
      <c r="R182" s="23">
        <f t="shared" si="25"/>
        <v>8.5029900835399991E-2</v>
      </c>
      <c r="S182" s="24">
        <f t="shared" si="26"/>
        <v>0</v>
      </c>
      <c r="T182" s="24">
        <f t="shared" si="27"/>
        <v>0.467289749811854</v>
      </c>
      <c r="U182" s="24">
        <f t="shared" si="28"/>
        <v>2.1110696751701639</v>
      </c>
    </row>
    <row r="183" spans="1:21" ht="15" x14ac:dyDescent="0.25">
      <c r="A183" s="25">
        <v>3097</v>
      </c>
      <c r="B183" s="25" t="s">
        <v>45</v>
      </c>
      <c r="C183" s="23" t="s">
        <v>46</v>
      </c>
      <c r="D183" s="28">
        <v>2.5923958003601202</v>
      </c>
      <c r="E183" s="26">
        <v>0</v>
      </c>
      <c r="F183" s="26">
        <v>0</v>
      </c>
      <c r="G183" s="26">
        <v>0</v>
      </c>
      <c r="H183" s="31">
        <f t="shared" si="22"/>
        <v>2.5923958003601202</v>
      </c>
      <c r="I183" s="30">
        <f t="shared" si="29"/>
        <v>0</v>
      </c>
      <c r="J183" s="30">
        <f t="shared" si="30"/>
        <v>0</v>
      </c>
      <c r="K183" s="30">
        <f t="shared" si="31"/>
        <v>0</v>
      </c>
      <c r="L183" s="30">
        <f t="shared" si="32"/>
        <v>100</v>
      </c>
      <c r="M183" s="26">
        <v>2.8000000002300001E-2</v>
      </c>
      <c r="N183" s="26">
        <v>5.0080101531099999E-2</v>
      </c>
      <c r="O183" s="26">
        <v>0.16671618672499999</v>
      </c>
      <c r="P183" s="23">
        <f t="shared" si="23"/>
        <v>2.8000000002300001E-2</v>
      </c>
      <c r="Q183" s="23">
        <f t="shared" si="24"/>
        <v>2.2080101528799998E-2</v>
      </c>
      <c r="R183" s="23">
        <f t="shared" si="25"/>
        <v>0.11663608519389999</v>
      </c>
      <c r="S183" s="24">
        <f t="shared" si="26"/>
        <v>1.080081984333195</v>
      </c>
      <c r="T183" s="24">
        <f t="shared" si="27"/>
        <v>0.85172570969806238</v>
      </c>
      <c r="U183" s="24">
        <f t="shared" si="28"/>
        <v>4.4991619403833933</v>
      </c>
    </row>
    <row r="184" spans="1:21" ht="15" x14ac:dyDescent="0.25">
      <c r="A184" s="25">
        <v>3103</v>
      </c>
      <c r="B184" s="25" t="s">
        <v>47</v>
      </c>
      <c r="C184" s="23" t="s">
        <v>16</v>
      </c>
      <c r="D184" s="28">
        <v>0.26149178354416402</v>
      </c>
      <c r="E184" s="26">
        <v>0</v>
      </c>
      <c r="F184" s="26">
        <v>0</v>
      </c>
      <c r="G184" s="26">
        <v>0</v>
      </c>
      <c r="H184" s="31">
        <f t="shared" si="22"/>
        <v>0.26149178354416402</v>
      </c>
      <c r="I184" s="30">
        <f t="shared" si="29"/>
        <v>0</v>
      </c>
      <c r="J184" s="30">
        <f t="shared" si="30"/>
        <v>0</v>
      </c>
      <c r="K184" s="30">
        <f t="shared" si="31"/>
        <v>0</v>
      </c>
      <c r="L184" s="30">
        <f t="shared" si="32"/>
        <v>100</v>
      </c>
      <c r="M184" s="26">
        <v>0</v>
      </c>
      <c r="N184" s="26">
        <v>0</v>
      </c>
      <c r="O184" s="26">
        <v>0.11795270871499999</v>
      </c>
      <c r="P184" s="23">
        <f t="shared" si="23"/>
        <v>0</v>
      </c>
      <c r="Q184" s="23">
        <f t="shared" si="24"/>
        <v>0</v>
      </c>
      <c r="R184" s="23">
        <f t="shared" si="25"/>
        <v>0.11795270871499999</v>
      </c>
      <c r="S184" s="24">
        <f t="shared" si="26"/>
        <v>0</v>
      </c>
      <c r="T184" s="24">
        <f t="shared" si="27"/>
        <v>0</v>
      </c>
      <c r="U184" s="24">
        <f t="shared" si="28"/>
        <v>45.107615664367003</v>
      </c>
    </row>
    <row r="185" spans="1:21" ht="15" x14ac:dyDescent="0.25">
      <c r="A185" s="25">
        <v>3104</v>
      </c>
      <c r="B185" s="25" t="s">
        <v>45</v>
      </c>
      <c r="C185" s="23" t="s">
        <v>46</v>
      </c>
      <c r="D185" s="28">
        <v>0.81387071641951803</v>
      </c>
      <c r="E185" s="26">
        <v>0</v>
      </c>
      <c r="F185" s="26">
        <v>0</v>
      </c>
      <c r="G185" s="26">
        <v>0</v>
      </c>
      <c r="H185" s="31">
        <f t="shared" si="22"/>
        <v>0.81387071641951803</v>
      </c>
      <c r="I185" s="30">
        <f t="shared" si="29"/>
        <v>0</v>
      </c>
      <c r="J185" s="30">
        <f t="shared" si="30"/>
        <v>0</v>
      </c>
      <c r="K185" s="30">
        <f t="shared" si="31"/>
        <v>0</v>
      </c>
      <c r="L185" s="30">
        <f t="shared" si="32"/>
        <v>100</v>
      </c>
      <c r="M185" s="26">
        <v>0</v>
      </c>
      <c r="N185" s="26">
        <v>0</v>
      </c>
      <c r="O185" s="26">
        <v>0</v>
      </c>
      <c r="P185" s="23">
        <f t="shared" si="23"/>
        <v>0</v>
      </c>
      <c r="Q185" s="23">
        <f t="shared" si="24"/>
        <v>0</v>
      </c>
      <c r="R185" s="23">
        <f t="shared" si="25"/>
        <v>0</v>
      </c>
      <c r="S185" s="24">
        <f t="shared" si="26"/>
        <v>0</v>
      </c>
      <c r="T185" s="24">
        <f t="shared" si="27"/>
        <v>0</v>
      </c>
      <c r="U185" s="24">
        <f t="shared" si="28"/>
        <v>0</v>
      </c>
    </row>
    <row r="186" spans="1:21" ht="15" x14ac:dyDescent="0.25">
      <c r="A186" s="33">
        <v>3106</v>
      </c>
      <c r="B186" s="33" t="s">
        <v>45</v>
      </c>
      <c r="C186" s="34" t="s">
        <v>46</v>
      </c>
      <c r="D186" s="37">
        <v>33.926914522936102</v>
      </c>
      <c r="E186" s="26">
        <v>0</v>
      </c>
      <c r="F186" s="26">
        <v>0</v>
      </c>
      <c r="G186" s="38">
        <v>0</v>
      </c>
      <c r="H186" s="31">
        <f t="shared" si="22"/>
        <v>33.926914522936102</v>
      </c>
      <c r="I186" s="30">
        <f t="shared" si="29"/>
        <v>0</v>
      </c>
      <c r="J186" s="30">
        <f t="shared" si="30"/>
        <v>0</v>
      </c>
      <c r="K186" s="30">
        <f t="shared" si="31"/>
        <v>0</v>
      </c>
      <c r="L186" s="30">
        <f t="shared" si="32"/>
        <v>100</v>
      </c>
      <c r="M186" s="38">
        <v>0.10607</v>
      </c>
      <c r="N186" s="38">
        <v>0.53997099999999998</v>
      </c>
      <c r="O186" s="38">
        <v>1.8748880000000001</v>
      </c>
      <c r="P186" s="23">
        <f t="shared" si="23"/>
        <v>0.10607</v>
      </c>
      <c r="Q186" s="23">
        <f t="shared" si="24"/>
        <v>0.43390099999999998</v>
      </c>
      <c r="R186" s="23">
        <f t="shared" si="25"/>
        <v>1.3349170000000001</v>
      </c>
      <c r="S186" s="24">
        <f t="shared" si="26"/>
        <v>0.31264263635967238</v>
      </c>
      <c r="T186" s="24">
        <f t="shared" si="27"/>
        <v>1.2789285618845876</v>
      </c>
      <c r="U186" s="24">
        <f t="shared" si="28"/>
        <v>3.934684361283538</v>
      </c>
    </row>
    <row r="187" spans="1:21" ht="15" x14ac:dyDescent="0.25">
      <c r="A187" s="35">
        <v>3106</v>
      </c>
      <c r="B187" s="34" t="s">
        <v>45</v>
      </c>
      <c r="C187" s="34" t="s">
        <v>46</v>
      </c>
      <c r="D187" s="34">
        <v>0.32381042499655299</v>
      </c>
      <c r="E187" s="26">
        <v>0</v>
      </c>
      <c r="F187" s="26">
        <v>0</v>
      </c>
      <c r="G187" s="38">
        <v>0</v>
      </c>
      <c r="H187" s="31">
        <f t="shared" si="22"/>
        <v>0.32381042499655299</v>
      </c>
      <c r="I187" s="30">
        <f t="shared" si="29"/>
        <v>0</v>
      </c>
      <c r="J187" s="30">
        <f t="shared" si="30"/>
        <v>0</v>
      </c>
      <c r="K187" s="30">
        <f t="shared" si="31"/>
        <v>0</v>
      </c>
      <c r="L187" s="30">
        <f t="shared" si="32"/>
        <v>100</v>
      </c>
      <c r="M187" s="38">
        <v>0</v>
      </c>
      <c r="N187" s="38">
        <v>0</v>
      </c>
      <c r="O187" s="38">
        <v>9.9999999999999995E-7</v>
      </c>
      <c r="P187" s="23">
        <f t="shared" si="23"/>
        <v>0</v>
      </c>
      <c r="Q187" s="23">
        <f t="shared" si="24"/>
        <v>0</v>
      </c>
      <c r="R187" s="23">
        <f t="shared" si="25"/>
        <v>9.9999999999999995E-7</v>
      </c>
      <c r="S187" s="24">
        <f t="shared" si="26"/>
        <v>0</v>
      </c>
      <c r="T187" s="24">
        <f t="shared" si="27"/>
        <v>0</v>
      </c>
      <c r="U187" s="24">
        <f t="shared" si="28"/>
        <v>3.0882266993431266E-4</v>
      </c>
    </row>
    <row r="188" spans="1:21" ht="15" x14ac:dyDescent="0.25">
      <c r="A188" s="25">
        <v>3110</v>
      </c>
      <c r="B188" s="25" t="s">
        <v>45</v>
      </c>
      <c r="C188" s="23" t="s">
        <v>46</v>
      </c>
      <c r="D188" s="28">
        <v>1.9379414270048501</v>
      </c>
      <c r="E188" s="26">
        <v>0</v>
      </c>
      <c r="F188" s="26">
        <v>0</v>
      </c>
      <c r="G188" s="26">
        <v>0</v>
      </c>
      <c r="H188" s="31">
        <f t="shared" si="22"/>
        <v>1.9379414270048501</v>
      </c>
      <c r="I188" s="30">
        <f t="shared" si="29"/>
        <v>0</v>
      </c>
      <c r="J188" s="30">
        <f t="shared" si="30"/>
        <v>0</v>
      </c>
      <c r="K188" s="30">
        <f t="shared" si="31"/>
        <v>0</v>
      </c>
      <c r="L188" s="30">
        <f t="shared" si="32"/>
        <v>100</v>
      </c>
      <c r="M188" s="26">
        <v>0</v>
      </c>
      <c r="N188" s="26">
        <v>4.2719479884099999E-2</v>
      </c>
      <c r="O188" s="26">
        <v>0.181977573773</v>
      </c>
      <c r="P188" s="23">
        <f t="shared" si="23"/>
        <v>0</v>
      </c>
      <c r="Q188" s="23">
        <f t="shared" si="24"/>
        <v>4.2719479884099999E-2</v>
      </c>
      <c r="R188" s="23">
        <f t="shared" si="25"/>
        <v>0.13925809388890001</v>
      </c>
      <c r="S188" s="24">
        <f t="shared" si="26"/>
        <v>0</v>
      </c>
      <c r="T188" s="24">
        <f t="shared" si="27"/>
        <v>2.2043741512933295</v>
      </c>
      <c r="U188" s="24">
        <f t="shared" si="28"/>
        <v>7.1858773412015768</v>
      </c>
    </row>
    <row r="189" spans="1:21" ht="15" x14ac:dyDescent="0.25">
      <c r="A189" s="25">
        <v>3111</v>
      </c>
      <c r="B189" s="25" t="s">
        <v>45</v>
      </c>
      <c r="C189" s="23" t="s">
        <v>16</v>
      </c>
      <c r="D189" s="28">
        <v>0.36979586214633797</v>
      </c>
      <c r="E189" s="26">
        <v>0</v>
      </c>
      <c r="F189" s="26">
        <v>0</v>
      </c>
      <c r="G189" s="26">
        <v>0</v>
      </c>
      <c r="H189" s="31">
        <f t="shared" si="22"/>
        <v>0.36979586214633797</v>
      </c>
      <c r="I189" s="30">
        <f t="shared" si="29"/>
        <v>0</v>
      </c>
      <c r="J189" s="30">
        <f t="shared" si="30"/>
        <v>0</v>
      </c>
      <c r="K189" s="30">
        <f t="shared" si="31"/>
        <v>0</v>
      </c>
      <c r="L189" s="30">
        <f t="shared" si="32"/>
        <v>100</v>
      </c>
      <c r="M189" s="26">
        <v>0</v>
      </c>
      <c r="N189" s="26">
        <v>0</v>
      </c>
      <c r="O189" s="26">
        <v>0</v>
      </c>
      <c r="P189" s="23">
        <f t="shared" si="23"/>
        <v>0</v>
      </c>
      <c r="Q189" s="23">
        <f t="shared" si="24"/>
        <v>0</v>
      </c>
      <c r="R189" s="23">
        <f t="shared" si="25"/>
        <v>0</v>
      </c>
      <c r="S189" s="24">
        <f t="shared" si="26"/>
        <v>0</v>
      </c>
      <c r="T189" s="24">
        <f t="shared" si="27"/>
        <v>0</v>
      </c>
      <c r="U189" s="24">
        <f t="shared" si="28"/>
        <v>0</v>
      </c>
    </row>
    <row r="190" spans="1:21" ht="15" x14ac:dyDescent="0.25">
      <c r="A190" s="25">
        <v>3112</v>
      </c>
      <c r="B190" s="25" t="s">
        <v>45</v>
      </c>
      <c r="C190" s="23" t="s">
        <v>16</v>
      </c>
      <c r="D190" s="28">
        <v>0.65988477299769599</v>
      </c>
      <c r="E190" s="26">
        <v>0</v>
      </c>
      <c r="F190" s="26">
        <v>0</v>
      </c>
      <c r="G190" s="26">
        <v>0</v>
      </c>
      <c r="H190" s="31">
        <f t="shared" si="22"/>
        <v>0.65988477299769599</v>
      </c>
      <c r="I190" s="30">
        <f t="shared" si="29"/>
        <v>0</v>
      </c>
      <c r="J190" s="30">
        <f t="shared" si="30"/>
        <v>0</v>
      </c>
      <c r="K190" s="30">
        <f t="shared" si="31"/>
        <v>0</v>
      </c>
      <c r="L190" s="30">
        <f t="shared" si="32"/>
        <v>100</v>
      </c>
      <c r="M190" s="26">
        <v>0</v>
      </c>
      <c r="N190" s="26">
        <v>0</v>
      </c>
      <c r="O190" s="26">
        <v>1.02096910414E-2</v>
      </c>
      <c r="P190" s="23">
        <f t="shared" si="23"/>
        <v>0</v>
      </c>
      <c r="Q190" s="23">
        <f t="shared" si="24"/>
        <v>0</v>
      </c>
      <c r="R190" s="23">
        <f t="shared" si="25"/>
        <v>1.02096910414E-2</v>
      </c>
      <c r="S190" s="24">
        <f t="shared" si="26"/>
        <v>0</v>
      </c>
      <c r="T190" s="24">
        <f t="shared" si="27"/>
        <v>0</v>
      </c>
      <c r="U190" s="24">
        <f t="shared" si="28"/>
        <v>1.5471930038663957</v>
      </c>
    </row>
    <row r="191" spans="1:21" ht="15" x14ac:dyDescent="0.25">
      <c r="A191" s="25">
        <v>3117</v>
      </c>
      <c r="B191" s="25" t="s">
        <v>45</v>
      </c>
      <c r="C191" s="23" t="s">
        <v>46</v>
      </c>
      <c r="D191" s="28">
        <v>0.57238457578672597</v>
      </c>
      <c r="E191" s="26">
        <v>0</v>
      </c>
      <c r="F191" s="26">
        <v>0</v>
      </c>
      <c r="G191" s="26">
        <v>0</v>
      </c>
      <c r="H191" s="31">
        <f t="shared" si="22"/>
        <v>0.57238457578672597</v>
      </c>
      <c r="I191" s="30">
        <f t="shared" si="29"/>
        <v>0</v>
      </c>
      <c r="J191" s="30">
        <f t="shared" si="30"/>
        <v>0</v>
      </c>
      <c r="K191" s="30">
        <f t="shared" si="31"/>
        <v>0</v>
      </c>
      <c r="L191" s="30">
        <f t="shared" si="32"/>
        <v>100</v>
      </c>
      <c r="M191" s="26">
        <v>0</v>
      </c>
      <c r="N191" s="26">
        <v>0</v>
      </c>
      <c r="O191" s="26">
        <v>3.8737987797099999E-2</v>
      </c>
      <c r="P191" s="23">
        <f t="shared" si="23"/>
        <v>0</v>
      </c>
      <c r="Q191" s="23">
        <f t="shared" si="24"/>
        <v>0</v>
      </c>
      <c r="R191" s="23">
        <f t="shared" si="25"/>
        <v>3.8737987797099999E-2</v>
      </c>
      <c r="S191" s="24">
        <f t="shared" si="26"/>
        <v>0</v>
      </c>
      <c r="T191" s="24">
        <f t="shared" si="27"/>
        <v>0</v>
      </c>
      <c r="U191" s="24">
        <f t="shared" si="28"/>
        <v>6.7678252412472437</v>
      </c>
    </row>
    <row r="192" spans="1:21" ht="15" x14ac:dyDescent="0.25">
      <c r="A192" s="25">
        <v>3119</v>
      </c>
      <c r="B192" s="25" t="s">
        <v>45</v>
      </c>
      <c r="C192" s="23" t="s">
        <v>46</v>
      </c>
      <c r="D192" s="28">
        <v>1.1916360243617401</v>
      </c>
      <c r="E192" s="26">
        <v>0</v>
      </c>
      <c r="F192" s="26">
        <v>0</v>
      </c>
      <c r="G192" s="26">
        <v>0</v>
      </c>
      <c r="H192" s="31">
        <f t="shared" si="22"/>
        <v>1.1916360243617401</v>
      </c>
      <c r="I192" s="30">
        <f t="shared" si="29"/>
        <v>0</v>
      </c>
      <c r="J192" s="30">
        <f t="shared" si="30"/>
        <v>0</v>
      </c>
      <c r="K192" s="30">
        <f t="shared" si="31"/>
        <v>0</v>
      </c>
      <c r="L192" s="30">
        <f t="shared" si="32"/>
        <v>100</v>
      </c>
      <c r="M192" s="26">
        <v>0</v>
      </c>
      <c r="N192" s="26">
        <v>0</v>
      </c>
      <c r="O192" s="26">
        <v>0</v>
      </c>
      <c r="P192" s="23">
        <f t="shared" si="23"/>
        <v>0</v>
      </c>
      <c r="Q192" s="23">
        <f t="shared" si="24"/>
        <v>0</v>
      </c>
      <c r="R192" s="23">
        <f t="shared" si="25"/>
        <v>0</v>
      </c>
      <c r="S192" s="24">
        <f t="shared" si="26"/>
        <v>0</v>
      </c>
      <c r="T192" s="24">
        <f t="shared" si="27"/>
        <v>0</v>
      </c>
      <c r="U192" s="24">
        <f t="shared" si="28"/>
        <v>0</v>
      </c>
    </row>
    <row r="193" spans="1:21" ht="15" x14ac:dyDescent="0.25">
      <c r="A193" s="25">
        <v>3121</v>
      </c>
      <c r="B193" s="25" t="s">
        <v>45</v>
      </c>
      <c r="C193" s="23" t="s">
        <v>46</v>
      </c>
      <c r="D193" s="28">
        <v>0.16849402810715899</v>
      </c>
      <c r="E193" s="26">
        <v>0</v>
      </c>
      <c r="F193" s="26">
        <v>0</v>
      </c>
      <c r="G193" s="26">
        <v>0</v>
      </c>
      <c r="H193" s="31">
        <f t="shared" si="22"/>
        <v>0.16849402810715899</v>
      </c>
      <c r="I193" s="30">
        <f t="shared" si="29"/>
        <v>0</v>
      </c>
      <c r="J193" s="30">
        <f t="shared" si="30"/>
        <v>0</v>
      </c>
      <c r="K193" s="30">
        <f t="shared" si="31"/>
        <v>0</v>
      </c>
      <c r="L193" s="30">
        <f t="shared" si="32"/>
        <v>100</v>
      </c>
      <c r="M193" s="26">
        <v>0</v>
      </c>
      <c r="N193" s="26">
        <v>0</v>
      </c>
      <c r="O193" s="26">
        <v>1.4519642179499999E-2</v>
      </c>
      <c r="P193" s="23">
        <f t="shared" si="23"/>
        <v>0</v>
      </c>
      <c r="Q193" s="23">
        <f t="shared" si="24"/>
        <v>0</v>
      </c>
      <c r="R193" s="23">
        <f t="shared" si="25"/>
        <v>1.4519642179499999E-2</v>
      </c>
      <c r="S193" s="24">
        <f t="shared" si="26"/>
        <v>0</v>
      </c>
      <c r="T193" s="24">
        <f t="shared" si="27"/>
        <v>0</v>
      </c>
      <c r="U193" s="24">
        <f t="shared" si="28"/>
        <v>8.6173037362877825</v>
      </c>
    </row>
    <row r="194" spans="1:21" ht="15" x14ac:dyDescent="0.25">
      <c r="A194" s="32">
        <v>3122</v>
      </c>
      <c r="B194" s="23" t="s">
        <v>45</v>
      </c>
      <c r="C194" s="23" t="s">
        <v>46</v>
      </c>
      <c r="D194" s="23">
        <v>0.14791800781376199</v>
      </c>
      <c r="E194" s="26">
        <v>0</v>
      </c>
      <c r="F194" s="26">
        <v>0</v>
      </c>
      <c r="G194" s="26">
        <v>0</v>
      </c>
      <c r="H194" s="31">
        <f t="shared" ref="H194:H257" si="33">D194-(E194+F194+G194)</f>
        <v>0.14791800781376199</v>
      </c>
      <c r="I194" s="30">
        <f t="shared" si="29"/>
        <v>0</v>
      </c>
      <c r="J194" s="30">
        <f t="shared" si="30"/>
        <v>0</v>
      </c>
      <c r="K194" s="30">
        <f t="shared" si="31"/>
        <v>0</v>
      </c>
      <c r="L194" s="30">
        <f t="shared" si="32"/>
        <v>100</v>
      </c>
      <c r="M194" s="26">
        <v>0</v>
      </c>
      <c r="N194" s="26">
        <v>0</v>
      </c>
      <c r="O194" s="26">
        <v>0</v>
      </c>
      <c r="P194" s="23">
        <f t="shared" si="23"/>
        <v>0</v>
      </c>
      <c r="Q194" s="23">
        <f t="shared" si="24"/>
        <v>0</v>
      </c>
      <c r="R194" s="23">
        <f t="shared" si="25"/>
        <v>0</v>
      </c>
      <c r="S194" s="24">
        <f t="shared" si="26"/>
        <v>0</v>
      </c>
      <c r="T194" s="24">
        <f t="shared" si="27"/>
        <v>0</v>
      </c>
      <c r="U194" s="24">
        <f t="shared" si="28"/>
        <v>0</v>
      </c>
    </row>
    <row r="195" spans="1:21" ht="15" x14ac:dyDescent="0.25">
      <c r="A195" s="25">
        <v>3123</v>
      </c>
      <c r="B195" s="25" t="s">
        <v>50</v>
      </c>
      <c r="C195" s="23" t="s">
        <v>48</v>
      </c>
      <c r="D195" s="28">
        <v>1.6490033566159501</v>
      </c>
      <c r="E195" s="26">
        <v>0</v>
      </c>
      <c r="F195" s="26">
        <v>0</v>
      </c>
      <c r="G195" s="26">
        <v>0</v>
      </c>
      <c r="H195" s="48">
        <f t="shared" si="33"/>
        <v>1.6490033566159501</v>
      </c>
      <c r="I195" s="30">
        <f t="shared" si="29"/>
        <v>0</v>
      </c>
      <c r="J195" s="30">
        <f t="shared" si="30"/>
        <v>0</v>
      </c>
      <c r="K195" s="30">
        <f t="shared" si="31"/>
        <v>0</v>
      </c>
      <c r="L195" s="30">
        <f t="shared" si="32"/>
        <v>100</v>
      </c>
      <c r="M195" s="26">
        <v>0</v>
      </c>
      <c r="N195" s="26">
        <v>0</v>
      </c>
      <c r="O195" s="26">
        <v>1.35999999971E-2</v>
      </c>
      <c r="P195" s="23">
        <f t="shared" ref="P195:P258" si="34">M195</f>
        <v>0</v>
      </c>
      <c r="Q195" s="23">
        <f t="shared" ref="Q195:Q258" si="35">N195-M195</f>
        <v>0</v>
      </c>
      <c r="R195" s="23">
        <f t="shared" ref="R195:R258" si="36">O195-N195</f>
        <v>1.35999999971E-2</v>
      </c>
      <c r="S195" s="24">
        <f t="shared" ref="S195:S258" si="37">P195/D195*100</f>
        <v>0</v>
      </c>
      <c r="T195" s="24">
        <f t="shared" ref="T195:T258" si="38">Q195/D195*100</f>
        <v>0</v>
      </c>
      <c r="U195" s="24">
        <f t="shared" ref="U195:U258" si="39">R195/D195*100</f>
        <v>0.82474058906766778</v>
      </c>
    </row>
    <row r="196" spans="1:21" ht="15" x14ac:dyDescent="0.25">
      <c r="A196" s="32">
        <v>3138</v>
      </c>
      <c r="B196" s="23" t="s">
        <v>45</v>
      </c>
      <c r="C196" s="23" t="s">
        <v>46</v>
      </c>
      <c r="D196" s="23">
        <v>0.110296876212443</v>
      </c>
      <c r="E196" s="26">
        <v>0</v>
      </c>
      <c r="F196" s="26">
        <v>0</v>
      </c>
      <c r="G196" s="26">
        <v>0</v>
      </c>
      <c r="H196" s="48">
        <f t="shared" si="33"/>
        <v>0.110296876212443</v>
      </c>
      <c r="I196" s="30">
        <f t="shared" ref="I196:I259" si="40">E196/D196*100</f>
        <v>0</v>
      </c>
      <c r="J196" s="30">
        <f t="shared" ref="J196:J259" si="41">F196/D196*100</f>
        <v>0</v>
      </c>
      <c r="K196" s="30">
        <f t="shared" ref="K196:K259" si="42">G196/D196*100</f>
        <v>0</v>
      </c>
      <c r="L196" s="30">
        <f t="shared" ref="L196:L259" si="43">100-K196-J196-I196</f>
        <v>100</v>
      </c>
      <c r="M196" s="26">
        <v>0</v>
      </c>
      <c r="N196" s="26">
        <v>0</v>
      </c>
      <c r="O196" s="26">
        <v>0</v>
      </c>
      <c r="P196" s="23">
        <f t="shared" si="34"/>
        <v>0</v>
      </c>
      <c r="Q196" s="23">
        <f t="shared" si="35"/>
        <v>0</v>
      </c>
      <c r="R196" s="23">
        <f t="shared" si="36"/>
        <v>0</v>
      </c>
      <c r="S196" s="24">
        <f t="shared" si="37"/>
        <v>0</v>
      </c>
      <c r="T196" s="24">
        <f t="shared" si="38"/>
        <v>0</v>
      </c>
      <c r="U196" s="24">
        <f t="shared" si="39"/>
        <v>0</v>
      </c>
    </row>
    <row r="197" spans="1:21" ht="15" x14ac:dyDescent="0.25">
      <c r="A197" s="32">
        <v>3139</v>
      </c>
      <c r="B197" s="23" t="s">
        <v>45</v>
      </c>
      <c r="C197" s="23" t="s">
        <v>46</v>
      </c>
      <c r="D197" s="23">
        <v>0.95144964227772899</v>
      </c>
      <c r="E197" s="26">
        <v>0</v>
      </c>
      <c r="F197" s="26">
        <v>0</v>
      </c>
      <c r="G197" s="26">
        <v>0</v>
      </c>
      <c r="H197" s="48">
        <f t="shared" si="33"/>
        <v>0.95144964227772899</v>
      </c>
      <c r="I197" s="30">
        <f t="shared" si="40"/>
        <v>0</v>
      </c>
      <c r="J197" s="30">
        <f t="shared" si="41"/>
        <v>0</v>
      </c>
      <c r="K197" s="30">
        <f t="shared" si="42"/>
        <v>0</v>
      </c>
      <c r="L197" s="30">
        <f t="shared" si="43"/>
        <v>100</v>
      </c>
      <c r="M197" s="26">
        <v>0</v>
      </c>
      <c r="N197" s="26">
        <v>0</v>
      </c>
      <c r="O197" s="26">
        <v>2.4195786205799999E-2</v>
      </c>
      <c r="P197" s="34">
        <f t="shared" si="34"/>
        <v>0</v>
      </c>
      <c r="Q197" s="34">
        <f t="shared" si="35"/>
        <v>0</v>
      </c>
      <c r="R197" s="34">
        <f t="shared" si="36"/>
        <v>2.4195786205799999E-2</v>
      </c>
      <c r="S197" s="24">
        <f t="shared" si="37"/>
        <v>0</v>
      </c>
      <c r="T197" s="24">
        <f t="shared" si="38"/>
        <v>0</v>
      </c>
      <c r="U197" s="24">
        <f t="shared" si="39"/>
        <v>2.5430443326329222</v>
      </c>
    </row>
    <row r="198" spans="1:21" ht="15" x14ac:dyDescent="0.25">
      <c r="A198" s="32">
        <v>3140</v>
      </c>
      <c r="B198" s="23" t="s">
        <v>45</v>
      </c>
      <c r="C198" s="23" t="s">
        <v>46</v>
      </c>
      <c r="D198" s="23">
        <v>1.7729539351175001E-2</v>
      </c>
      <c r="E198" s="26">
        <v>0</v>
      </c>
      <c r="F198" s="26">
        <v>0</v>
      </c>
      <c r="G198" s="26">
        <v>0</v>
      </c>
      <c r="H198" s="48">
        <f t="shared" si="33"/>
        <v>1.7729539351175001E-2</v>
      </c>
      <c r="I198" s="30">
        <f t="shared" si="40"/>
        <v>0</v>
      </c>
      <c r="J198" s="30">
        <f t="shared" si="41"/>
        <v>0</v>
      </c>
      <c r="K198" s="30">
        <f t="shared" si="42"/>
        <v>0</v>
      </c>
      <c r="L198" s="30">
        <f t="shared" si="43"/>
        <v>100</v>
      </c>
      <c r="M198" s="26">
        <v>0</v>
      </c>
      <c r="N198" s="26">
        <v>0</v>
      </c>
      <c r="O198" s="26">
        <v>0</v>
      </c>
      <c r="P198" s="34">
        <f t="shared" si="34"/>
        <v>0</v>
      </c>
      <c r="Q198" s="34">
        <f t="shared" si="35"/>
        <v>0</v>
      </c>
      <c r="R198" s="34">
        <f t="shared" si="36"/>
        <v>0</v>
      </c>
      <c r="S198" s="24">
        <f t="shared" si="37"/>
        <v>0</v>
      </c>
      <c r="T198" s="24">
        <f t="shared" si="38"/>
        <v>0</v>
      </c>
      <c r="U198" s="24">
        <f t="shared" si="39"/>
        <v>0</v>
      </c>
    </row>
    <row r="199" spans="1:21" ht="15" x14ac:dyDescent="0.25">
      <c r="A199" s="32">
        <v>3146</v>
      </c>
      <c r="B199" s="23" t="s">
        <v>45</v>
      </c>
      <c r="C199" s="23" t="s">
        <v>46</v>
      </c>
      <c r="D199" s="23">
        <v>9.6973377584319995E-2</v>
      </c>
      <c r="E199" s="26">
        <v>0</v>
      </c>
      <c r="F199" s="26">
        <v>0</v>
      </c>
      <c r="G199" s="26">
        <v>0</v>
      </c>
      <c r="H199" s="48">
        <f t="shared" si="33"/>
        <v>9.6973377584319995E-2</v>
      </c>
      <c r="I199" s="30">
        <f t="shared" si="40"/>
        <v>0</v>
      </c>
      <c r="J199" s="30">
        <f t="shared" si="41"/>
        <v>0</v>
      </c>
      <c r="K199" s="30">
        <f t="shared" si="42"/>
        <v>0</v>
      </c>
      <c r="L199" s="30">
        <f t="shared" si="43"/>
        <v>100</v>
      </c>
      <c r="M199" s="26">
        <v>0</v>
      </c>
      <c r="N199" s="26">
        <v>0</v>
      </c>
      <c r="O199" s="26">
        <v>0</v>
      </c>
      <c r="P199" s="23">
        <f t="shared" si="34"/>
        <v>0</v>
      </c>
      <c r="Q199" s="23">
        <f t="shared" si="35"/>
        <v>0</v>
      </c>
      <c r="R199" s="23">
        <f t="shared" si="36"/>
        <v>0</v>
      </c>
      <c r="S199" s="24">
        <f t="shared" si="37"/>
        <v>0</v>
      </c>
      <c r="T199" s="24">
        <f t="shared" si="38"/>
        <v>0</v>
      </c>
      <c r="U199" s="24">
        <f t="shared" si="39"/>
        <v>0</v>
      </c>
    </row>
    <row r="200" spans="1:21" ht="15" x14ac:dyDescent="0.25">
      <c r="A200" s="32">
        <v>3147</v>
      </c>
      <c r="B200" s="23" t="s">
        <v>45</v>
      </c>
      <c r="C200" s="23" t="s">
        <v>46</v>
      </c>
      <c r="D200" s="23">
        <v>6.1370496255056001E-2</v>
      </c>
      <c r="E200" s="26">
        <v>0</v>
      </c>
      <c r="F200" s="26">
        <v>0</v>
      </c>
      <c r="G200" s="26">
        <v>0</v>
      </c>
      <c r="H200" s="48">
        <f t="shared" si="33"/>
        <v>6.1370496255056001E-2</v>
      </c>
      <c r="I200" s="30">
        <f t="shared" si="40"/>
        <v>0</v>
      </c>
      <c r="J200" s="30">
        <f t="shared" si="41"/>
        <v>0</v>
      </c>
      <c r="K200" s="30">
        <f t="shared" si="42"/>
        <v>0</v>
      </c>
      <c r="L200" s="30">
        <f t="shared" si="43"/>
        <v>100</v>
      </c>
      <c r="M200" s="26">
        <v>0</v>
      </c>
      <c r="N200" s="26">
        <v>0</v>
      </c>
      <c r="O200" s="26">
        <v>0</v>
      </c>
      <c r="P200" s="23">
        <f t="shared" si="34"/>
        <v>0</v>
      </c>
      <c r="Q200" s="23">
        <f t="shared" si="35"/>
        <v>0</v>
      </c>
      <c r="R200" s="23">
        <f t="shared" si="36"/>
        <v>0</v>
      </c>
      <c r="S200" s="24">
        <f t="shared" si="37"/>
        <v>0</v>
      </c>
      <c r="T200" s="24">
        <f t="shared" si="38"/>
        <v>0</v>
      </c>
      <c r="U200" s="24">
        <f t="shared" si="39"/>
        <v>0</v>
      </c>
    </row>
    <row r="201" spans="1:21" ht="15" x14ac:dyDescent="0.25">
      <c r="A201" s="25">
        <v>3153</v>
      </c>
      <c r="B201" s="25" t="s">
        <v>45</v>
      </c>
      <c r="C201" s="23" t="s">
        <v>46</v>
      </c>
      <c r="D201" s="28">
        <v>0.29579242799734001</v>
      </c>
      <c r="E201" s="26">
        <v>0</v>
      </c>
      <c r="F201" s="26">
        <v>0</v>
      </c>
      <c r="G201" s="26">
        <v>0</v>
      </c>
      <c r="H201" s="31">
        <f t="shared" si="33"/>
        <v>0.29579242799734001</v>
      </c>
      <c r="I201" s="30">
        <f t="shared" si="40"/>
        <v>0</v>
      </c>
      <c r="J201" s="30">
        <f t="shared" si="41"/>
        <v>0</v>
      </c>
      <c r="K201" s="30">
        <f t="shared" si="42"/>
        <v>0</v>
      </c>
      <c r="L201" s="30">
        <f t="shared" si="43"/>
        <v>100</v>
      </c>
      <c r="M201" s="26">
        <v>0</v>
      </c>
      <c r="N201" s="26">
        <v>0</v>
      </c>
      <c r="O201" s="26">
        <v>0</v>
      </c>
      <c r="P201" s="23">
        <f t="shared" si="34"/>
        <v>0</v>
      </c>
      <c r="Q201" s="23">
        <f t="shared" si="35"/>
        <v>0</v>
      </c>
      <c r="R201" s="23">
        <f t="shared" si="36"/>
        <v>0</v>
      </c>
      <c r="S201" s="24">
        <f t="shared" si="37"/>
        <v>0</v>
      </c>
      <c r="T201" s="24">
        <f t="shared" si="38"/>
        <v>0</v>
      </c>
      <c r="U201" s="24">
        <f t="shared" si="39"/>
        <v>0</v>
      </c>
    </row>
    <row r="202" spans="1:21" ht="15" x14ac:dyDescent="0.25">
      <c r="A202" s="25">
        <v>3155</v>
      </c>
      <c r="B202" s="25" t="s">
        <v>45</v>
      </c>
      <c r="C202" s="23" t="s">
        <v>46</v>
      </c>
      <c r="D202" s="28">
        <v>2.0302266048137998</v>
      </c>
      <c r="E202" s="26">
        <v>0</v>
      </c>
      <c r="F202" s="26">
        <v>0</v>
      </c>
      <c r="G202" s="26">
        <v>0</v>
      </c>
      <c r="H202" s="31">
        <f t="shared" si="33"/>
        <v>2.0302266048137998</v>
      </c>
      <c r="I202" s="30">
        <f t="shared" si="40"/>
        <v>0</v>
      </c>
      <c r="J202" s="30">
        <f t="shared" si="41"/>
        <v>0</v>
      </c>
      <c r="K202" s="30">
        <f t="shared" si="42"/>
        <v>0</v>
      </c>
      <c r="L202" s="30">
        <f t="shared" si="43"/>
        <v>100</v>
      </c>
      <c r="M202" s="26">
        <v>0</v>
      </c>
      <c r="N202" s="26">
        <v>0</v>
      </c>
      <c r="O202" s="26">
        <v>0</v>
      </c>
      <c r="P202" s="23">
        <f t="shared" si="34"/>
        <v>0</v>
      </c>
      <c r="Q202" s="23">
        <f t="shared" si="35"/>
        <v>0</v>
      </c>
      <c r="R202" s="23">
        <f t="shared" si="36"/>
        <v>0</v>
      </c>
      <c r="S202" s="24">
        <f t="shared" si="37"/>
        <v>0</v>
      </c>
      <c r="T202" s="24">
        <f t="shared" si="38"/>
        <v>0</v>
      </c>
      <c r="U202" s="24">
        <f t="shared" si="39"/>
        <v>0</v>
      </c>
    </row>
    <row r="203" spans="1:21" ht="15" x14ac:dyDescent="0.25">
      <c r="A203" s="25">
        <v>3158</v>
      </c>
      <c r="B203" s="25" t="s">
        <v>45</v>
      </c>
      <c r="C203" s="23" t="s">
        <v>46</v>
      </c>
      <c r="D203" s="28">
        <v>0.91561413324045504</v>
      </c>
      <c r="E203" s="26">
        <v>0</v>
      </c>
      <c r="F203" s="26">
        <v>0</v>
      </c>
      <c r="G203" s="26">
        <v>0</v>
      </c>
      <c r="H203" s="31">
        <f t="shared" si="33"/>
        <v>0.91561413324045504</v>
      </c>
      <c r="I203" s="30">
        <f t="shared" si="40"/>
        <v>0</v>
      </c>
      <c r="J203" s="30">
        <f t="shared" si="41"/>
        <v>0</v>
      </c>
      <c r="K203" s="30">
        <f t="shared" si="42"/>
        <v>0</v>
      </c>
      <c r="L203" s="30">
        <f t="shared" si="43"/>
        <v>100</v>
      </c>
      <c r="M203" s="26">
        <v>4.1674564438600001E-2</v>
      </c>
      <c r="N203" s="26">
        <v>9.4458752448099995E-2</v>
      </c>
      <c r="O203" s="26">
        <v>0.28761062879900001</v>
      </c>
      <c r="P203" s="23">
        <f t="shared" si="34"/>
        <v>4.1674564438600001E-2</v>
      </c>
      <c r="Q203" s="23">
        <f t="shared" si="35"/>
        <v>5.2784188009499994E-2</v>
      </c>
      <c r="R203" s="23">
        <f t="shared" si="36"/>
        <v>0.19315187635090003</v>
      </c>
      <c r="S203" s="24">
        <f t="shared" si="37"/>
        <v>4.551542284642256</v>
      </c>
      <c r="T203" s="24">
        <f t="shared" si="38"/>
        <v>5.7648944127469051</v>
      </c>
      <c r="U203" s="24">
        <f t="shared" si="39"/>
        <v>21.095335834028159</v>
      </c>
    </row>
    <row r="204" spans="1:21" ht="15" x14ac:dyDescent="0.25">
      <c r="A204" s="32">
        <v>3210</v>
      </c>
      <c r="B204" s="23" t="s">
        <v>50</v>
      </c>
      <c r="C204" s="23" t="s">
        <v>48</v>
      </c>
      <c r="D204" s="23">
        <v>1.1792196285307699</v>
      </c>
      <c r="E204" s="26">
        <v>0</v>
      </c>
      <c r="F204" s="26">
        <v>0</v>
      </c>
      <c r="G204" s="26">
        <v>0</v>
      </c>
      <c r="H204" s="31">
        <f t="shared" si="33"/>
        <v>1.1792196285307699</v>
      </c>
      <c r="I204" s="30">
        <f t="shared" si="40"/>
        <v>0</v>
      </c>
      <c r="J204" s="30">
        <f t="shared" si="41"/>
        <v>0</v>
      </c>
      <c r="K204" s="30">
        <f t="shared" si="42"/>
        <v>0</v>
      </c>
      <c r="L204" s="30">
        <f t="shared" si="43"/>
        <v>100</v>
      </c>
      <c r="M204" s="26">
        <v>0</v>
      </c>
      <c r="N204" s="26">
        <v>9.3006473674600001E-4</v>
      </c>
      <c r="O204" s="26">
        <v>3.3549684267800001E-3</v>
      </c>
      <c r="P204" s="23">
        <f t="shared" si="34"/>
        <v>0</v>
      </c>
      <c r="Q204" s="23">
        <f t="shared" si="35"/>
        <v>9.3006473674600001E-4</v>
      </c>
      <c r="R204" s="23">
        <f t="shared" si="36"/>
        <v>2.4249036900339999E-3</v>
      </c>
      <c r="S204" s="24">
        <f t="shared" si="37"/>
        <v>0</v>
      </c>
      <c r="T204" s="24">
        <f t="shared" si="38"/>
        <v>7.8871205519602791E-2</v>
      </c>
      <c r="U204" s="24">
        <f t="shared" si="39"/>
        <v>0.20563630653394654</v>
      </c>
    </row>
    <row r="205" spans="1:21" ht="15" x14ac:dyDescent="0.25">
      <c r="A205" s="32">
        <v>3218</v>
      </c>
      <c r="B205" s="23" t="s">
        <v>45</v>
      </c>
      <c r="C205" s="23" t="s">
        <v>46</v>
      </c>
      <c r="D205" s="23">
        <v>3.7544210940351E-2</v>
      </c>
      <c r="E205" s="26">
        <v>0</v>
      </c>
      <c r="F205" s="26">
        <v>0</v>
      </c>
      <c r="G205" s="26">
        <v>0</v>
      </c>
      <c r="H205" s="31">
        <f t="shared" si="33"/>
        <v>3.7544210940351E-2</v>
      </c>
      <c r="I205" s="30">
        <f t="shared" si="40"/>
        <v>0</v>
      </c>
      <c r="J205" s="30">
        <f t="shared" si="41"/>
        <v>0</v>
      </c>
      <c r="K205" s="30">
        <f t="shared" si="42"/>
        <v>0</v>
      </c>
      <c r="L205" s="30">
        <f t="shared" si="43"/>
        <v>100</v>
      </c>
      <c r="M205" s="26">
        <v>0</v>
      </c>
      <c r="N205" s="26">
        <v>0</v>
      </c>
      <c r="O205" s="26">
        <v>0</v>
      </c>
      <c r="P205" s="23">
        <f t="shared" si="34"/>
        <v>0</v>
      </c>
      <c r="Q205" s="23">
        <f t="shared" si="35"/>
        <v>0</v>
      </c>
      <c r="R205" s="23">
        <f t="shared" si="36"/>
        <v>0</v>
      </c>
      <c r="S205" s="24">
        <f t="shared" si="37"/>
        <v>0</v>
      </c>
      <c r="T205" s="24">
        <f t="shared" si="38"/>
        <v>0</v>
      </c>
      <c r="U205" s="24">
        <f t="shared" si="39"/>
        <v>0</v>
      </c>
    </row>
    <row r="206" spans="1:21" ht="15" x14ac:dyDescent="0.25">
      <c r="A206" s="32">
        <v>3238</v>
      </c>
      <c r="B206" s="23" t="s">
        <v>45</v>
      </c>
      <c r="C206" s="23" t="s">
        <v>46</v>
      </c>
      <c r="D206" s="23">
        <v>4.6198744111183E-2</v>
      </c>
      <c r="E206" s="26">
        <v>0</v>
      </c>
      <c r="F206" s="26">
        <v>0</v>
      </c>
      <c r="G206" s="26">
        <v>0</v>
      </c>
      <c r="H206" s="31">
        <f t="shared" si="33"/>
        <v>4.6198744111183E-2</v>
      </c>
      <c r="I206" s="30">
        <f t="shared" si="40"/>
        <v>0</v>
      </c>
      <c r="J206" s="30">
        <f t="shared" si="41"/>
        <v>0</v>
      </c>
      <c r="K206" s="30">
        <f t="shared" si="42"/>
        <v>0</v>
      </c>
      <c r="L206" s="30">
        <f t="shared" si="43"/>
        <v>100</v>
      </c>
      <c r="M206" s="26">
        <v>3.7655155829700001E-3</v>
      </c>
      <c r="N206" s="26">
        <v>1.9994093369800001E-2</v>
      </c>
      <c r="O206" s="26">
        <v>2.2219916282399998E-2</v>
      </c>
      <c r="P206" s="23">
        <f t="shared" si="34"/>
        <v>3.7655155829700001E-3</v>
      </c>
      <c r="Q206" s="23">
        <f t="shared" si="35"/>
        <v>1.6228577786830001E-2</v>
      </c>
      <c r="R206" s="23">
        <f t="shared" si="36"/>
        <v>2.2258229125999979E-3</v>
      </c>
      <c r="S206" s="24">
        <f t="shared" si="37"/>
        <v>8.1506881959990523</v>
      </c>
      <c r="T206" s="24">
        <f t="shared" si="38"/>
        <v>35.127746649939048</v>
      </c>
      <c r="U206" s="24">
        <f t="shared" si="39"/>
        <v>4.8179294814665941</v>
      </c>
    </row>
    <row r="207" spans="1:21" ht="15" x14ac:dyDescent="0.25">
      <c r="A207" s="32">
        <v>3281</v>
      </c>
      <c r="B207" s="23" t="s">
        <v>45</v>
      </c>
      <c r="C207" s="23" t="s">
        <v>46</v>
      </c>
      <c r="D207" s="23">
        <v>0.33215867625713502</v>
      </c>
      <c r="E207" s="26">
        <v>0</v>
      </c>
      <c r="F207" s="26">
        <v>0</v>
      </c>
      <c r="G207" s="26">
        <v>0</v>
      </c>
      <c r="H207" s="31">
        <f t="shared" si="33"/>
        <v>0.33215867625713502</v>
      </c>
      <c r="I207" s="30">
        <f t="shared" si="40"/>
        <v>0</v>
      </c>
      <c r="J207" s="30">
        <f t="shared" si="41"/>
        <v>0</v>
      </c>
      <c r="K207" s="30">
        <f t="shared" si="42"/>
        <v>0</v>
      </c>
      <c r="L207" s="30">
        <f t="shared" si="43"/>
        <v>100</v>
      </c>
      <c r="M207" s="26">
        <v>1.1441063538499999E-2</v>
      </c>
      <c r="N207" s="26">
        <v>1.6641063537400001E-2</v>
      </c>
      <c r="O207" s="26">
        <v>5.6245973566899997E-2</v>
      </c>
      <c r="P207" s="23">
        <f t="shared" si="34"/>
        <v>1.1441063538499999E-2</v>
      </c>
      <c r="Q207" s="23">
        <f t="shared" si="35"/>
        <v>5.1999999989000012E-3</v>
      </c>
      <c r="R207" s="23">
        <f t="shared" si="36"/>
        <v>3.9604910029499993E-2</v>
      </c>
      <c r="S207" s="24">
        <f t="shared" si="37"/>
        <v>3.4444572297256788</v>
      </c>
      <c r="T207" s="24">
        <f t="shared" si="38"/>
        <v>1.5655168359577964</v>
      </c>
      <c r="U207" s="24">
        <f t="shared" si="39"/>
        <v>11.923491048248435</v>
      </c>
    </row>
    <row r="208" spans="1:21" ht="15" x14ac:dyDescent="0.25">
      <c r="A208" s="25">
        <v>3302</v>
      </c>
      <c r="B208" s="25" t="s">
        <v>45</v>
      </c>
      <c r="C208" s="23" t="s">
        <v>46</v>
      </c>
      <c r="D208" s="28">
        <v>0.197831533016218</v>
      </c>
      <c r="E208" s="26">
        <v>0</v>
      </c>
      <c r="F208" s="26">
        <v>0</v>
      </c>
      <c r="G208" s="26">
        <v>0</v>
      </c>
      <c r="H208" s="31">
        <f t="shared" si="33"/>
        <v>0.197831533016218</v>
      </c>
      <c r="I208" s="30">
        <f t="shared" si="40"/>
        <v>0</v>
      </c>
      <c r="J208" s="30">
        <f t="shared" si="41"/>
        <v>0</v>
      </c>
      <c r="K208" s="30">
        <f t="shared" si="42"/>
        <v>0</v>
      </c>
      <c r="L208" s="30">
        <f t="shared" si="43"/>
        <v>100</v>
      </c>
      <c r="M208" s="26">
        <v>0</v>
      </c>
      <c r="N208" s="26">
        <v>0</v>
      </c>
      <c r="O208" s="26">
        <v>0</v>
      </c>
      <c r="P208" s="23">
        <f t="shared" si="34"/>
        <v>0</v>
      </c>
      <c r="Q208" s="23">
        <f t="shared" si="35"/>
        <v>0</v>
      </c>
      <c r="R208" s="23">
        <f t="shared" si="36"/>
        <v>0</v>
      </c>
      <c r="S208" s="24">
        <f t="shared" si="37"/>
        <v>0</v>
      </c>
      <c r="T208" s="24">
        <f t="shared" si="38"/>
        <v>0</v>
      </c>
      <c r="U208" s="24">
        <f t="shared" si="39"/>
        <v>0</v>
      </c>
    </row>
    <row r="209" spans="1:21" ht="15" x14ac:dyDescent="0.25">
      <c r="A209" s="32">
        <v>3308</v>
      </c>
      <c r="B209" s="23" t="s">
        <v>52</v>
      </c>
      <c r="C209" s="23" t="s">
        <v>16</v>
      </c>
      <c r="D209" s="23">
        <v>6.5734035798169999E-2</v>
      </c>
      <c r="E209" s="26">
        <v>0</v>
      </c>
      <c r="F209" s="26">
        <v>0</v>
      </c>
      <c r="G209" s="26">
        <v>0</v>
      </c>
      <c r="H209" s="31">
        <f t="shared" si="33"/>
        <v>6.5734035798169999E-2</v>
      </c>
      <c r="I209" s="30">
        <f t="shared" si="40"/>
        <v>0</v>
      </c>
      <c r="J209" s="30">
        <f t="shared" si="41"/>
        <v>0</v>
      </c>
      <c r="K209" s="30">
        <f t="shared" si="42"/>
        <v>0</v>
      </c>
      <c r="L209" s="30">
        <f t="shared" si="43"/>
        <v>100</v>
      </c>
      <c r="M209" s="26">
        <v>1.4870887951900001E-2</v>
      </c>
      <c r="N209" s="26">
        <v>1.6391811975599999E-2</v>
      </c>
      <c r="O209" s="26">
        <v>2.1057265532100002E-2</v>
      </c>
      <c r="P209" s="23">
        <f t="shared" si="34"/>
        <v>1.4870887951900001E-2</v>
      </c>
      <c r="Q209" s="23">
        <f t="shared" si="35"/>
        <v>1.5209240236999984E-3</v>
      </c>
      <c r="R209" s="23">
        <f t="shared" si="36"/>
        <v>4.6654535565000023E-3</v>
      </c>
      <c r="S209" s="24">
        <f t="shared" si="37"/>
        <v>22.622812932952456</v>
      </c>
      <c r="T209" s="24">
        <f t="shared" si="38"/>
        <v>2.3137542145896055</v>
      </c>
      <c r="U209" s="24">
        <f t="shared" si="39"/>
        <v>7.0974701307323143</v>
      </c>
    </row>
    <row r="210" spans="1:21" ht="15" x14ac:dyDescent="0.25">
      <c r="A210" s="32">
        <v>3313</v>
      </c>
      <c r="B210" s="23" t="s">
        <v>45</v>
      </c>
      <c r="C210" s="23" t="s">
        <v>46</v>
      </c>
      <c r="D210" s="23">
        <v>9.0020915812431004E-2</v>
      </c>
      <c r="E210" s="26">
        <v>0</v>
      </c>
      <c r="F210" s="26">
        <v>0</v>
      </c>
      <c r="G210" s="26">
        <v>0</v>
      </c>
      <c r="H210" s="31">
        <f t="shared" si="33"/>
        <v>9.0020915812431004E-2</v>
      </c>
      <c r="I210" s="30">
        <f t="shared" si="40"/>
        <v>0</v>
      </c>
      <c r="J210" s="30">
        <f t="shared" si="41"/>
        <v>0</v>
      </c>
      <c r="K210" s="30">
        <f t="shared" si="42"/>
        <v>0</v>
      </c>
      <c r="L210" s="30">
        <f t="shared" si="43"/>
        <v>100</v>
      </c>
      <c r="M210" s="26">
        <v>0</v>
      </c>
      <c r="N210" s="26">
        <v>0</v>
      </c>
      <c r="O210" s="26">
        <v>0</v>
      </c>
      <c r="P210" s="23">
        <f t="shared" si="34"/>
        <v>0</v>
      </c>
      <c r="Q210" s="23">
        <f t="shared" si="35"/>
        <v>0</v>
      </c>
      <c r="R210" s="23">
        <f t="shared" si="36"/>
        <v>0</v>
      </c>
      <c r="S210" s="24">
        <f t="shared" si="37"/>
        <v>0</v>
      </c>
      <c r="T210" s="24">
        <f t="shared" si="38"/>
        <v>0</v>
      </c>
      <c r="U210" s="24">
        <f t="shared" si="39"/>
        <v>0</v>
      </c>
    </row>
    <row r="211" spans="1:21" ht="15" x14ac:dyDescent="0.25">
      <c r="A211" s="32">
        <v>3344</v>
      </c>
      <c r="B211" s="23" t="s">
        <v>45</v>
      </c>
      <c r="C211" s="23" t="s">
        <v>46</v>
      </c>
      <c r="D211" s="23">
        <v>2.3505369999970001E-2</v>
      </c>
      <c r="E211" s="26">
        <v>0</v>
      </c>
      <c r="F211" s="26">
        <v>0</v>
      </c>
      <c r="G211" s="26">
        <v>0</v>
      </c>
      <c r="H211" s="31">
        <f t="shared" si="33"/>
        <v>2.3505369999970001E-2</v>
      </c>
      <c r="I211" s="30">
        <f t="shared" si="40"/>
        <v>0</v>
      </c>
      <c r="J211" s="30">
        <f t="shared" si="41"/>
        <v>0</v>
      </c>
      <c r="K211" s="30">
        <f t="shared" si="42"/>
        <v>0</v>
      </c>
      <c r="L211" s="30">
        <f t="shared" si="43"/>
        <v>100</v>
      </c>
      <c r="M211" s="26">
        <v>0</v>
      </c>
      <c r="N211" s="26">
        <v>0</v>
      </c>
      <c r="O211" s="26">
        <v>0</v>
      </c>
      <c r="P211" s="23">
        <f t="shared" si="34"/>
        <v>0</v>
      </c>
      <c r="Q211" s="23">
        <f t="shared" si="35"/>
        <v>0</v>
      </c>
      <c r="R211" s="23">
        <f t="shared" si="36"/>
        <v>0</v>
      </c>
      <c r="S211" s="24">
        <f t="shared" si="37"/>
        <v>0</v>
      </c>
      <c r="T211" s="24">
        <f t="shared" si="38"/>
        <v>0</v>
      </c>
      <c r="U211" s="24">
        <f t="shared" si="39"/>
        <v>0</v>
      </c>
    </row>
    <row r="212" spans="1:21" ht="15" x14ac:dyDescent="0.25">
      <c r="A212" s="32">
        <v>3345</v>
      </c>
      <c r="B212" s="23" t="s">
        <v>45</v>
      </c>
      <c r="C212" s="23" t="s">
        <v>46</v>
      </c>
      <c r="D212" s="23">
        <v>6.0350108099583001E-2</v>
      </c>
      <c r="E212" s="26">
        <v>0</v>
      </c>
      <c r="F212" s="26">
        <v>0</v>
      </c>
      <c r="G212" s="26">
        <v>0</v>
      </c>
      <c r="H212" s="31">
        <f t="shared" si="33"/>
        <v>6.0350108099583001E-2</v>
      </c>
      <c r="I212" s="30">
        <f t="shared" si="40"/>
        <v>0</v>
      </c>
      <c r="J212" s="30">
        <f t="shared" si="41"/>
        <v>0</v>
      </c>
      <c r="K212" s="30">
        <f t="shared" si="42"/>
        <v>0</v>
      </c>
      <c r="L212" s="30">
        <f t="shared" si="43"/>
        <v>100</v>
      </c>
      <c r="M212" s="26">
        <v>0</v>
      </c>
      <c r="N212" s="26">
        <v>0</v>
      </c>
      <c r="O212" s="26">
        <v>0</v>
      </c>
      <c r="P212" s="23">
        <f t="shared" si="34"/>
        <v>0</v>
      </c>
      <c r="Q212" s="23">
        <f t="shared" si="35"/>
        <v>0</v>
      </c>
      <c r="R212" s="23">
        <f t="shared" si="36"/>
        <v>0</v>
      </c>
      <c r="S212" s="24">
        <f t="shared" si="37"/>
        <v>0</v>
      </c>
      <c r="T212" s="24">
        <f t="shared" si="38"/>
        <v>0</v>
      </c>
      <c r="U212" s="24">
        <f t="shared" si="39"/>
        <v>0</v>
      </c>
    </row>
    <row r="213" spans="1:21" ht="15" x14ac:dyDescent="0.25">
      <c r="A213" s="32">
        <v>3353</v>
      </c>
      <c r="B213" s="23" t="s">
        <v>45</v>
      </c>
      <c r="C213" s="23" t="s">
        <v>46</v>
      </c>
      <c r="D213" s="23">
        <v>0.10605724476464599</v>
      </c>
      <c r="E213" s="26">
        <v>0</v>
      </c>
      <c r="F213" s="26">
        <v>0</v>
      </c>
      <c r="G213" s="26">
        <v>0</v>
      </c>
      <c r="H213" s="31">
        <f t="shared" si="33"/>
        <v>0.10605724476464599</v>
      </c>
      <c r="I213" s="30">
        <f t="shared" si="40"/>
        <v>0</v>
      </c>
      <c r="J213" s="30">
        <f t="shared" si="41"/>
        <v>0</v>
      </c>
      <c r="K213" s="30">
        <f t="shared" si="42"/>
        <v>0</v>
      </c>
      <c r="L213" s="30">
        <f t="shared" si="43"/>
        <v>100</v>
      </c>
      <c r="M213" s="26">
        <v>0</v>
      </c>
      <c r="N213" s="26">
        <v>0</v>
      </c>
      <c r="O213" s="26">
        <v>0</v>
      </c>
      <c r="P213" s="23">
        <f t="shared" si="34"/>
        <v>0</v>
      </c>
      <c r="Q213" s="23">
        <f t="shared" si="35"/>
        <v>0</v>
      </c>
      <c r="R213" s="23">
        <f t="shared" si="36"/>
        <v>0</v>
      </c>
      <c r="S213" s="24">
        <f t="shared" si="37"/>
        <v>0</v>
      </c>
      <c r="T213" s="24">
        <f t="shared" si="38"/>
        <v>0</v>
      </c>
      <c r="U213" s="24">
        <f t="shared" si="39"/>
        <v>0</v>
      </c>
    </row>
    <row r="214" spans="1:21" ht="15" x14ac:dyDescent="0.25">
      <c r="A214" s="25">
        <v>3362</v>
      </c>
      <c r="B214" s="25" t="s">
        <v>45</v>
      </c>
      <c r="C214" s="23" t="s">
        <v>46</v>
      </c>
      <c r="D214" s="28">
        <v>0.59281654412387297</v>
      </c>
      <c r="E214" s="26">
        <v>0</v>
      </c>
      <c r="F214" s="26">
        <v>0</v>
      </c>
      <c r="G214" s="26">
        <v>0</v>
      </c>
      <c r="H214" s="31">
        <f t="shared" si="33"/>
        <v>0.59281654412387297</v>
      </c>
      <c r="I214" s="30">
        <f t="shared" si="40"/>
        <v>0</v>
      </c>
      <c r="J214" s="30">
        <f t="shared" si="41"/>
        <v>0</v>
      </c>
      <c r="K214" s="30">
        <f t="shared" si="42"/>
        <v>0</v>
      </c>
      <c r="L214" s="30">
        <f t="shared" si="43"/>
        <v>100</v>
      </c>
      <c r="M214" s="26">
        <v>0</v>
      </c>
      <c r="N214" s="26">
        <v>0</v>
      </c>
      <c r="O214" s="26">
        <v>1.47496262222E-2</v>
      </c>
      <c r="P214" s="23">
        <f t="shared" si="34"/>
        <v>0</v>
      </c>
      <c r="Q214" s="23">
        <f t="shared" si="35"/>
        <v>0</v>
      </c>
      <c r="R214" s="23">
        <f t="shared" si="36"/>
        <v>1.47496262222E-2</v>
      </c>
      <c r="S214" s="24">
        <f t="shared" si="37"/>
        <v>0</v>
      </c>
      <c r="T214" s="24">
        <f t="shared" si="38"/>
        <v>0</v>
      </c>
      <c r="U214" s="24">
        <f t="shared" si="39"/>
        <v>2.4880591421412772</v>
      </c>
    </row>
    <row r="215" spans="1:21" ht="15" x14ac:dyDescent="0.25">
      <c r="A215" s="25">
        <v>3371</v>
      </c>
      <c r="B215" s="25" t="s">
        <v>45</v>
      </c>
      <c r="C215" s="23" t="s">
        <v>46</v>
      </c>
      <c r="D215" s="28">
        <v>2.9493584869703E-2</v>
      </c>
      <c r="E215" s="26">
        <v>0</v>
      </c>
      <c r="F215" s="26">
        <v>0</v>
      </c>
      <c r="G215" s="26">
        <v>0</v>
      </c>
      <c r="H215" s="31">
        <f t="shared" si="33"/>
        <v>2.9493584869703E-2</v>
      </c>
      <c r="I215" s="30">
        <f t="shared" si="40"/>
        <v>0</v>
      </c>
      <c r="J215" s="30">
        <f t="shared" si="41"/>
        <v>0</v>
      </c>
      <c r="K215" s="30">
        <f t="shared" si="42"/>
        <v>0</v>
      </c>
      <c r="L215" s="30">
        <f t="shared" si="43"/>
        <v>100</v>
      </c>
      <c r="M215" s="26">
        <v>0</v>
      </c>
      <c r="N215" s="26">
        <v>0</v>
      </c>
      <c r="O215" s="26">
        <v>0</v>
      </c>
      <c r="P215" s="23">
        <f t="shared" si="34"/>
        <v>0</v>
      </c>
      <c r="Q215" s="23">
        <f t="shared" si="35"/>
        <v>0</v>
      </c>
      <c r="R215" s="23">
        <f t="shared" si="36"/>
        <v>0</v>
      </c>
      <c r="S215" s="24">
        <f t="shared" si="37"/>
        <v>0</v>
      </c>
      <c r="T215" s="24">
        <f t="shared" si="38"/>
        <v>0</v>
      </c>
      <c r="U215" s="24">
        <f t="shared" si="39"/>
        <v>0</v>
      </c>
    </row>
    <row r="216" spans="1:21" ht="15" x14ac:dyDescent="0.25">
      <c r="A216" s="25">
        <v>3372</v>
      </c>
      <c r="B216" s="25" t="s">
        <v>45</v>
      </c>
      <c r="C216" s="23" t="s">
        <v>46</v>
      </c>
      <c r="D216" s="28">
        <v>9.9734463756660993E-2</v>
      </c>
      <c r="E216" s="26">
        <v>0</v>
      </c>
      <c r="F216" s="26">
        <v>0</v>
      </c>
      <c r="G216" s="26">
        <v>0</v>
      </c>
      <c r="H216" s="31">
        <f t="shared" si="33"/>
        <v>9.9734463756660993E-2</v>
      </c>
      <c r="I216" s="30">
        <f t="shared" si="40"/>
        <v>0</v>
      </c>
      <c r="J216" s="30">
        <f t="shared" si="41"/>
        <v>0</v>
      </c>
      <c r="K216" s="30">
        <f t="shared" si="42"/>
        <v>0</v>
      </c>
      <c r="L216" s="30">
        <f t="shared" si="43"/>
        <v>100</v>
      </c>
      <c r="M216" s="26">
        <v>0</v>
      </c>
      <c r="N216" s="26">
        <v>0</v>
      </c>
      <c r="O216" s="26">
        <v>0</v>
      </c>
      <c r="P216" s="23">
        <f t="shared" si="34"/>
        <v>0</v>
      </c>
      <c r="Q216" s="23">
        <f t="shared" si="35"/>
        <v>0</v>
      </c>
      <c r="R216" s="23">
        <f t="shared" si="36"/>
        <v>0</v>
      </c>
      <c r="S216" s="24">
        <f t="shared" si="37"/>
        <v>0</v>
      </c>
      <c r="T216" s="24">
        <f t="shared" si="38"/>
        <v>0</v>
      </c>
      <c r="U216" s="24">
        <f t="shared" si="39"/>
        <v>0</v>
      </c>
    </row>
    <row r="217" spans="1:21" ht="15" x14ac:dyDescent="0.25">
      <c r="A217" s="32">
        <v>3373</v>
      </c>
      <c r="B217" s="23" t="s">
        <v>45</v>
      </c>
      <c r="C217" s="23" t="s">
        <v>46</v>
      </c>
      <c r="D217" s="23">
        <v>0.182664675738829</v>
      </c>
      <c r="E217" s="26">
        <v>0</v>
      </c>
      <c r="F217" s="26">
        <v>0</v>
      </c>
      <c r="G217" s="26">
        <v>0</v>
      </c>
      <c r="H217" s="31">
        <f t="shared" si="33"/>
        <v>0.182664675738829</v>
      </c>
      <c r="I217" s="30">
        <f t="shared" si="40"/>
        <v>0</v>
      </c>
      <c r="J217" s="30">
        <f t="shared" si="41"/>
        <v>0</v>
      </c>
      <c r="K217" s="30">
        <f t="shared" si="42"/>
        <v>0</v>
      </c>
      <c r="L217" s="30">
        <f t="shared" si="43"/>
        <v>100</v>
      </c>
      <c r="M217" s="26">
        <v>0</v>
      </c>
      <c r="N217" s="26">
        <v>0</v>
      </c>
      <c r="O217" s="26">
        <v>1.30545486792E-4</v>
      </c>
      <c r="P217" s="23">
        <f t="shared" si="34"/>
        <v>0</v>
      </c>
      <c r="Q217" s="23">
        <f t="shared" si="35"/>
        <v>0</v>
      </c>
      <c r="R217" s="23">
        <f t="shared" si="36"/>
        <v>1.30545486792E-4</v>
      </c>
      <c r="S217" s="24">
        <f t="shared" si="37"/>
        <v>0</v>
      </c>
      <c r="T217" s="24">
        <f t="shared" si="38"/>
        <v>0</v>
      </c>
      <c r="U217" s="24">
        <f t="shared" si="39"/>
        <v>7.1467286306987912E-2</v>
      </c>
    </row>
    <row r="218" spans="1:21" ht="15" x14ac:dyDescent="0.25">
      <c r="A218" s="32">
        <v>3374</v>
      </c>
      <c r="B218" s="23" t="s">
        <v>50</v>
      </c>
      <c r="C218" s="23" t="s">
        <v>48</v>
      </c>
      <c r="D218" s="23">
        <v>0.18722866956800299</v>
      </c>
      <c r="E218" s="26">
        <v>0</v>
      </c>
      <c r="F218" s="26">
        <v>0</v>
      </c>
      <c r="G218" s="26">
        <v>0</v>
      </c>
      <c r="H218" s="31">
        <f t="shared" si="33"/>
        <v>0.18722866956800299</v>
      </c>
      <c r="I218" s="30">
        <f t="shared" si="40"/>
        <v>0</v>
      </c>
      <c r="J218" s="30">
        <f t="shared" si="41"/>
        <v>0</v>
      </c>
      <c r="K218" s="30">
        <f t="shared" si="42"/>
        <v>0</v>
      </c>
      <c r="L218" s="30">
        <f t="shared" si="43"/>
        <v>100</v>
      </c>
      <c r="M218" s="26">
        <v>0</v>
      </c>
      <c r="N218" s="26">
        <v>0</v>
      </c>
      <c r="O218" s="26">
        <v>0</v>
      </c>
      <c r="P218" s="23">
        <f t="shared" si="34"/>
        <v>0</v>
      </c>
      <c r="Q218" s="23">
        <f t="shared" si="35"/>
        <v>0</v>
      </c>
      <c r="R218" s="23">
        <f t="shared" si="36"/>
        <v>0</v>
      </c>
      <c r="S218" s="24">
        <f t="shared" si="37"/>
        <v>0</v>
      </c>
      <c r="T218" s="24">
        <f t="shared" si="38"/>
        <v>0</v>
      </c>
      <c r="U218" s="24">
        <f t="shared" si="39"/>
        <v>0</v>
      </c>
    </row>
    <row r="219" spans="1:21" ht="15" x14ac:dyDescent="0.25">
      <c r="A219" s="32">
        <v>3376</v>
      </c>
      <c r="B219" s="23" t="s">
        <v>45</v>
      </c>
      <c r="C219" s="23" t="s">
        <v>46</v>
      </c>
      <c r="D219" s="23">
        <v>5.0598510114860003E-2</v>
      </c>
      <c r="E219" s="26">
        <v>0</v>
      </c>
      <c r="F219" s="26">
        <v>0</v>
      </c>
      <c r="G219" s="26">
        <v>0</v>
      </c>
      <c r="H219" s="31">
        <f t="shared" si="33"/>
        <v>5.0598510114860003E-2</v>
      </c>
      <c r="I219" s="30">
        <f t="shared" si="40"/>
        <v>0</v>
      </c>
      <c r="J219" s="30">
        <f t="shared" si="41"/>
        <v>0</v>
      </c>
      <c r="K219" s="30">
        <f t="shared" si="42"/>
        <v>0</v>
      </c>
      <c r="L219" s="30">
        <f t="shared" si="43"/>
        <v>100</v>
      </c>
      <c r="M219" s="26">
        <v>0</v>
      </c>
      <c r="N219" s="26">
        <v>0</v>
      </c>
      <c r="O219" s="26">
        <v>0</v>
      </c>
      <c r="P219" s="23">
        <f t="shared" si="34"/>
        <v>0</v>
      </c>
      <c r="Q219" s="23">
        <f t="shared" si="35"/>
        <v>0</v>
      </c>
      <c r="R219" s="23">
        <f t="shared" si="36"/>
        <v>0</v>
      </c>
      <c r="S219" s="24">
        <f t="shared" si="37"/>
        <v>0</v>
      </c>
      <c r="T219" s="24">
        <f t="shared" si="38"/>
        <v>0</v>
      </c>
      <c r="U219" s="24">
        <f t="shared" si="39"/>
        <v>0</v>
      </c>
    </row>
    <row r="220" spans="1:21" ht="15" x14ac:dyDescent="0.25">
      <c r="A220" s="32">
        <v>3386</v>
      </c>
      <c r="B220" s="23" t="s">
        <v>45</v>
      </c>
      <c r="C220" s="23" t="s">
        <v>46</v>
      </c>
      <c r="D220" s="23">
        <v>1.18442829436299</v>
      </c>
      <c r="E220" s="26">
        <v>0</v>
      </c>
      <c r="F220" s="26">
        <v>0</v>
      </c>
      <c r="G220" s="26">
        <v>0</v>
      </c>
      <c r="H220" s="31">
        <f t="shared" si="33"/>
        <v>1.18442829436299</v>
      </c>
      <c r="I220" s="30">
        <f t="shared" si="40"/>
        <v>0</v>
      </c>
      <c r="J220" s="30">
        <f t="shared" si="41"/>
        <v>0</v>
      </c>
      <c r="K220" s="30">
        <f t="shared" si="42"/>
        <v>0</v>
      </c>
      <c r="L220" s="30">
        <f t="shared" si="43"/>
        <v>100</v>
      </c>
      <c r="M220" s="26">
        <v>3.2815684314399999E-3</v>
      </c>
      <c r="N220" s="26">
        <v>4.4628181807200001E-3</v>
      </c>
      <c r="O220" s="26">
        <v>2.8647340144999998E-2</v>
      </c>
      <c r="P220" s="23">
        <f t="shared" si="34"/>
        <v>3.2815684314399999E-3</v>
      </c>
      <c r="Q220" s="23">
        <f t="shared" si="35"/>
        <v>1.1812497492800001E-3</v>
      </c>
      <c r="R220" s="23">
        <f t="shared" si="36"/>
        <v>2.4184521964279997E-2</v>
      </c>
      <c r="S220" s="24">
        <f t="shared" si="37"/>
        <v>0.27705927383344847</v>
      </c>
      <c r="T220" s="24">
        <f t="shared" si="38"/>
        <v>9.9731638876062206E-2</v>
      </c>
      <c r="U220" s="24">
        <f t="shared" si="39"/>
        <v>2.0418730352340098</v>
      </c>
    </row>
    <row r="221" spans="1:21" ht="15" x14ac:dyDescent="0.25">
      <c r="A221" s="32">
        <v>3388</v>
      </c>
      <c r="B221" s="23" t="s">
        <v>45</v>
      </c>
      <c r="C221" s="23" t="s">
        <v>46</v>
      </c>
      <c r="D221" s="23">
        <v>0.41643998498628798</v>
      </c>
      <c r="E221" s="26">
        <v>0</v>
      </c>
      <c r="F221" s="26">
        <v>0</v>
      </c>
      <c r="G221" s="26">
        <v>0</v>
      </c>
      <c r="H221" s="31">
        <f t="shared" si="33"/>
        <v>0.41643998498628798</v>
      </c>
      <c r="I221" s="30">
        <f t="shared" si="40"/>
        <v>0</v>
      </c>
      <c r="J221" s="30">
        <f t="shared" si="41"/>
        <v>0</v>
      </c>
      <c r="K221" s="30">
        <f t="shared" si="42"/>
        <v>0</v>
      </c>
      <c r="L221" s="30">
        <f t="shared" si="43"/>
        <v>100</v>
      </c>
      <c r="M221" s="26">
        <v>0</v>
      </c>
      <c r="N221" s="26">
        <v>0</v>
      </c>
      <c r="O221" s="26">
        <v>2.80600633027E-2</v>
      </c>
      <c r="P221" s="23">
        <f t="shared" si="34"/>
        <v>0</v>
      </c>
      <c r="Q221" s="23">
        <f t="shared" si="35"/>
        <v>0</v>
      </c>
      <c r="R221" s="23">
        <f t="shared" si="36"/>
        <v>2.80600633027E-2</v>
      </c>
      <c r="S221" s="24">
        <f t="shared" si="37"/>
        <v>0</v>
      </c>
      <c r="T221" s="24">
        <f t="shared" si="38"/>
        <v>0</v>
      </c>
      <c r="U221" s="24">
        <f t="shared" si="39"/>
        <v>6.7380809514782607</v>
      </c>
    </row>
    <row r="222" spans="1:21" ht="15" x14ac:dyDescent="0.25">
      <c r="A222" s="25">
        <v>3389</v>
      </c>
      <c r="B222" s="25" t="s">
        <v>45</v>
      </c>
      <c r="C222" s="23" t="s">
        <v>46</v>
      </c>
      <c r="D222" s="28">
        <v>0.58608045749710602</v>
      </c>
      <c r="E222" s="26">
        <v>0</v>
      </c>
      <c r="F222" s="26">
        <v>0</v>
      </c>
      <c r="G222" s="26">
        <v>0</v>
      </c>
      <c r="H222" s="31">
        <f t="shared" si="33"/>
        <v>0.58608045749710602</v>
      </c>
      <c r="I222" s="30">
        <f t="shared" si="40"/>
        <v>0</v>
      </c>
      <c r="J222" s="30">
        <f t="shared" si="41"/>
        <v>0</v>
      </c>
      <c r="K222" s="30">
        <f t="shared" si="42"/>
        <v>0</v>
      </c>
      <c r="L222" s="30">
        <f t="shared" si="43"/>
        <v>100</v>
      </c>
      <c r="M222" s="26">
        <v>0</v>
      </c>
      <c r="N222" s="26">
        <v>0</v>
      </c>
      <c r="O222" s="26">
        <v>1.2192201025900001E-2</v>
      </c>
      <c r="P222" s="23">
        <f t="shared" si="34"/>
        <v>0</v>
      </c>
      <c r="Q222" s="23">
        <f t="shared" si="35"/>
        <v>0</v>
      </c>
      <c r="R222" s="23">
        <f t="shared" si="36"/>
        <v>1.2192201025900001E-2</v>
      </c>
      <c r="S222" s="24">
        <f t="shared" si="37"/>
        <v>0</v>
      </c>
      <c r="T222" s="24">
        <f t="shared" si="38"/>
        <v>0</v>
      </c>
      <c r="U222" s="24">
        <f t="shared" si="39"/>
        <v>2.0802947564516265</v>
      </c>
    </row>
    <row r="223" spans="1:21" ht="15" x14ac:dyDescent="0.25">
      <c r="A223" s="25">
        <v>3391</v>
      </c>
      <c r="B223" s="25" t="s">
        <v>47</v>
      </c>
      <c r="C223" s="23" t="s">
        <v>46</v>
      </c>
      <c r="D223" s="28">
        <v>0.16723519939787401</v>
      </c>
      <c r="E223" s="26">
        <v>0</v>
      </c>
      <c r="F223" s="26">
        <v>0</v>
      </c>
      <c r="G223" s="26">
        <v>0</v>
      </c>
      <c r="H223" s="31">
        <f t="shared" si="33"/>
        <v>0.16723519939787401</v>
      </c>
      <c r="I223" s="30">
        <f t="shared" si="40"/>
        <v>0</v>
      </c>
      <c r="J223" s="30">
        <f t="shared" si="41"/>
        <v>0</v>
      </c>
      <c r="K223" s="30">
        <f t="shared" si="42"/>
        <v>0</v>
      </c>
      <c r="L223" s="30">
        <f t="shared" si="43"/>
        <v>100</v>
      </c>
      <c r="M223" s="26">
        <v>0</v>
      </c>
      <c r="N223" s="26">
        <v>0</v>
      </c>
      <c r="O223" s="26">
        <v>0</v>
      </c>
      <c r="P223" s="23">
        <f t="shared" si="34"/>
        <v>0</v>
      </c>
      <c r="Q223" s="23">
        <f t="shared" si="35"/>
        <v>0</v>
      </c>
      <c r="R223" s="23">
        <f t="shared" si="36"/>
        <v>0</v>
      </c>
      <c r="S223" s="24">
        <f t="shared" si="37"/>
        <v>0</v>
      </c>
      <c r="T223" s="24">
        <f t="shared" si="38"/>
        <v>0</v>
      </c>
      <c r="U223" s="24">
        <f t="shared" si="39"/>
        <v>0</v>
      </c>
    </row>
    <row r="224" spans="1:21" ht="15" x14ac:dyDescent="0.25">
      <c r="A224" s="25">
        <v>3392</v>
      </c>
      <c r="B224" s="25" t="s">
        <v>45</v>
      </c>
      <c r="C224" s="23" t="s">
        <v>46</v>
      </c>
      <c r="D224" s="28">
        <v>5.5146539983502003E-2</v>
      </c>
      <c r="E224" s="26">
        <v>0</v>
      </c>
      <c r="F224" s="26">
        <v>0</v>
      </c>
      <c r="G224" s="26">
        <v>0</v>
      </c>
      <c r="H224" s="31">
        <f t="shared" si="33"/>
        <v>5.5146539983502003E-2</v>
      </c>
      <c r="I224" s="30">
        <f t="shared" si="40"/>
        <v>0</v>
      </c>
      <c r="J224" s="30">
        <f t="shared" si="41"/>
        <v>0</v>
      </c>
      <c r="K224" s="30">
        <f t="shared" si="42"/>
        <v>0</v>
      </c>
      <c r="L224" s="30">
        <f t="shared" si="43"/>
        <v>100</v>
      </c>
      <c r="M224" s="26">
        <v>0</v>
      </c>
      <c r="N224" s="26">
        <v>0</v>
      </c>
      <c r="O224" s="26">
        <v>2.1244313060400002E-3</v>
      </c>
      <c r="P224" s="23">
        <f t="shared" si="34"/>
        <v>0</v>
      </c>
      <c r="Q224" s="23">
        <f t="shared" si="35"/>
        <v>0</v>
      </c>
      <c r="R224" s="23">
        <f t="shared" si="36"/>
        <v>2.1244313060400002E-3</v>
      </c>
      <c r="S224" s="24">
        <f t="shared" si="37"/>
        <v>0</v>
      </c>
      <c r="T224" s="24">
        <f t="shared" si="38"/>
        <v>0</v>
      </c>
      <c r="U224" s="24">
        <f t="shared" si="39"/>
        <v>3.8523383455708355</v>
      </c>
    </row>
    <row r="225" spans="1:21" ht="15" x14ac:dyDescent="0.25">
      <c r="A225" s="25">
        <v>3393</v>
      </c>
      <c r="B225" s="25" t="s">
        <v>50</v>
      </c>
      <c r="C225" s="23" t="s">
        <v>48</v>
      </c>
      <c r="D225" s="28">
        <v>1.4290742540027701</v>
      </c>
      <c r="E225" s="26">
        <v>0</v>
      </c>
      <c r="F225" s="26">
        <v>0</v>
      </c>
      <c r="G225" s="26">
        <v>0</v>
      </c>
      <c r="H225" s="31">
        <f t="shared" si="33"/>
        <v>1.4290742540027701</v>
      </c>
      <c r="I225" s="30">
        <f t="shared" si="40"/>
        <v>0</v>
      </c>
      <c r="J225" s="30">
        <f t="shared" si="41"/>
        <v>0</v>
      </c>
      <c r="K225" s="30">
        <f t="shared" si="42"/>
        <v>0</v>
      </c>
      <c r="L225" s="30">
        <f t="shared" si="43"/>
        <v>100</v>
      </c>
      <c r="M225" s="26">
        <v>0</v>
      </c>
      <c r="N225" s="26">
        <v>2.2604801274899999E-3</v>
      </c>
      <c r="O225" s="26">
        <v>6.7168643542199993E-2</v>
      </c>
      <c r="P225" s="23">
        <f t="shared" si="34"/>
        <v>0</v>
      </c>
      <c r="Q225" s="23">
        <f t="shared" si="35"/>
        <v>2.2604801274899999E-3</v>
      </c>
      <c r="R225" s="23">
        <f t="shared" si="36"/>
        <v>6.4908163414709993E-2</v>
      </c>
      <c r="S225" s="24">
        <f t="shared" si="37"/>
        <v>0</v>
      </c>
      <c r="T225" s="24">
        <f t="shared" si="38"/>
        <v>0.15817793380284481</v>
      </c>
      <c r="U225" s="24">
        <f t="shared" si="39"/>
        <v>4.5419727654392537</v>
      </c>
    </row>
    <row r="226" spans="1:21" ht="15" x14ac:dyDescent="0.25">
      <c r="A226" s="25">
        <v>3394</v>
      </c>
      <c r="B226" s="25" t="s">
        <v>50</v>
      </c>
      <c r="C226" s="23" t="s">
        <v>48</v>
      </c>
      <c r="D226" s="28">
        <v>0.75433800739600998</v>
      </c>
      <c r="E226" s="26">
        <v>0</v>
      </c>
      <c r="F226" s="26">
        <v>0</v>
      </c>
      <c r="G226" s="26">
        <v>0</v>
      </c>
      <c r="H226" s="31">
        <f t="shared" si="33"/>
        <v>0.75433800739600998</v>
      </c>
      <c r="I226" s="30">
        <f t="shared" si="40"/>
        <v>0</v>
      </c>
      <c r="J226" s="30">
        <f t="shared" si="41"/>
        <v>0</v>
      </c>
      <c r="K226" s="30">
        <f t="shared" si="42"/>
        <v>0</v>
      </c>
      <c r="L226" s="30">
        <f t="shared" si="43"/>
        <v>100</v>
      </c>
      <c r="M226" s="26">
        <v>0</v>
      </c>
      <c r="N226" s="26">
        <v>9.1232859849999998E-6</v>
      </c>
      <c r="O226" s="26">
        <v>1.24595145582E-2</v>
      </c>
      <c r="P226" s="23">
        <f t="shared" si="34"/>
        <v>0</v>
      </c>
      <c r="Q226" s="23">
        <f t="shared" si="35"/>
        <v>9.1232859849999998E-6</v>
      </c>
      <c r="R226" s="23">
        <f t="shared" si="36"/>
        <v>1.2450391272215E-2</v>
      </c>
      <c r="S226" s="24">
        <f t="shared" si="37"/>
        <v>0</v>
      </c>
      <c r="T226" s="24">
        <f t="shared" si="38"/>
        <v>1.2094427028135262E-3</v>
      </c>
      <c r="U226" s="24">
        <f t="shared" si="39"/>
        <v>1.6505056287955053</v>
      </c>
    </row>
    <row r="227" spans="1:21" ht="15" x14ac:dyDescent="0.25">
      <c r="A227" s="25">
        <v>3396</v>
      </c>
      <c r="B227" s="25" t="s">
        <v>52</v>
      </c>
      <c r="C227" s="23" t="s">
        <v>16</v>
      </c>
      <c r="D227" s="28">
        <v>0.38425195642705301</v>
      </c>
      <c r="E227" s="26">
        <v>0</v>
      </c>
      <c r="F227" s="26">
        <v>0</v>
      </c>
      <c r="G227" s="26">
        <v>0</v>
      </c>
      <c r="H227" s="31">
        <f t="shared" si="33"/>
        <v>0.38425195642705301</v>
      </c>
      <c r="I227" s="30">
        <f t="shared" si="40"/>
        <v>0</v>
      </c>
      <c r="J227" s="30">
        <f t="shared" si="41"/>
        <v>0</v>
      </c>
      <c r="K227" s="30">
        <f t="shared" si="42"/>
        <v>0</v>
      </c>
      <c r="L227" s="30">
        <f t="shared" si="43"/>
        <v>100</v>
      </c>
      <c r="M227" s="26">
        <v>2.4988268182699998E-2</v>
      </c>
      <c r="N227" s="26">
        <v>3.9210538575400002E-2</v>
      </c>
      <c r="O227" s="26">
        <v>0.11530989221100001</v>
      </c>
      <c r="P227" s="23">
        <f t="shared" si="34"/>
        <v>2.4988268182699998E-2</v>
      </c>
      <c r="Q227" s="23">
        <f t="shared" si="35"/>
        <v>1.4222270392700003E-2</v>
      </c>
      <c r="R227" s="23">
        <f t="shared" si="36"/>
        <v>7.6099353635599998E-2</v>
      </c>
      <c r="S227" s="24">
        <f t="shared" si="37"/>
        <v>6.5030945880021322</v>
      </c>
      <c r="T227" s="24">
        <f t="shared" si="38"/>
        <v>3.7012876980367393</v>
      </c>
      <c r="U227" s="24">
        <f t="shared" si="39"/>
        <v>19.804545523516889</v>
      </c>
    </row>
    <row r="228" spans="1:21" ht="15" x14ac:dyDescent="0.25">
      <c r="A228" s="25">
        <v>3397</v>
      </c>
      <c r="B228" s="25" t="s">
        <v>45</v>
      </c>
      <c r="C228" s="23" t="s">
        <v>46</v>
      </c>
      <c r="D228" s="27">
        <v>4.8897964822304099</v>
      </c>
      <c r="E228" s="26">
        <v>0</v>
      </c>
      <c r="F228" s="26">
        <v>0</v>
      </c>
      <c r="G228" s="26">
        <v>0</v>
      </c>
      <c r="H228" s="31">
        <f t="shared" si="33"/>
        <v>4.8897964822304099</v>
      </c>
      <c r="I228" s="30">
        <f t="shared" si="40"/>
        <v>0</v>
      </c>
      <c r="J228" s="30">
        <f t="shared" si="41"/>
        <v>0</v>
      </c>
      <c r="K228" s="30">
        <f t="shared" si="42"/>
        <v>0</v>
      </c>
      <c r="L228" s="30">
        <f t="shared" si="43"/>
        <v>100</v>
      </c>
      <c r="M228" s="26">
        <v>1.9668809061800001E-4</v>
      </c>
      <c r="N228" s="26">
        <v>2.0753790579100002E-3</v>
      </c>
      <c r="O228" s="26">
        <v>0.20968814277799999</v>
      </c>
      <c r="P228" s="23">
        <f t="shared" si="34"/>
        <v>1.9668809061800001E-4</v>
      </c>
      <c r="Q228" s="23">
        <f t="shared" si="35"/>
        <v>1.8786909672920001E-3</v>
      </c>
      <c r="R228" s="23">
        <f t="shared" si="36"/>
        <v>0.20761276372008999</v>
      </c>
      <c r="S228" s="24">
        <f t="shared" si="37"/>
        <v>4.0224187516344975E-3</v>
      </c>
      <c r="T228" s="24">
        <f t="shared" si="38"/>
        <v>3.8420637221184765E-2</v>
      </c>
      <c r="U228" s="24">
        <f t="shared" si="39"/>
        <v>4.2458364979924568</v>
      </c>
    </row>
    <row r="229" spans="1:21" ht="15" x14ac:dyDescent="0.25">
      <c r="A229" s="25">
        <v>3399</v>
      </c>
      <c r="B229" s="25" t="s">
        <v>45</v>
      </c>
      <c r="C229" s="23" t="s">
        <v>46</v>
      </c>
      <c r="D229" s="28">
        <v>0.35643836863696199</v>
      </c>
      <c r="E229" s="26">
        <v>0</v>
      </c>
      <c r="F229" s="26">
        <v>0</v>
      </c>
      <c r="G229" s="26">
        <v>0</v>
      </c>
      <c r="H229" s="31">
        <f t="shared" si="33"/>
        <v>0.35643836863696199</v>
      </c>
      <c r="I229" s="30">
        <f t="shared" si="40"/>
        <v>0</v>
      </c>
      <c r="J229" s="30">
        <f t="shared" si="41"/>
        <v>0</v>
      </c>
      <c r="K229" s="30">
        <f t="shared" si="42"/>
        <v>0</v>
      </c>
      <c r="L229" s="30">
        <f t="shared" si="43"/>
        <v>100</v>
      </c>
      <c r="M229" s="26">
        <v>0</v>
      </c>
      <c r="N229" s="26">
        <v>0</v>
      </c>
      <c r="O229" s="26">
        <v>0.112051154918</v>
      </c>
      <c r="P229" s="23">
        <f t="shared" si="34"/>
        <v>0</v>
      </c>
      <c r="Q229" s="23">
        <f t="shared" si="35"/>
        <v>0</v>
      </c>
      <c r="R229" s="23">
        <f t="shared" si="36"/>
        <v>0.112051154918</v>
      </c>
      <c r="S229" s="24">
        <f t="shared" si="37"/>
        <v>0</v>
      </c>
      <c r="T229" s="24">
        <f t="shared" si="38"/>
        <v>0</v>
      </c>
      <c r="U229" s="24">
        <f t="shared" si="39"/>
        <v>31.436333677120444</v>
      </c>
    </row>
    <row r="230" spans="1:21" ht="15" x14ac:dyDescent="0.25">
      <c r="A230" s="25">
        <v>3401</v>
      </c>
      <c r="B230" s="25" t="s">
        <v>45</v>
      </c>
      <c r="C230" s="23" t="s">
        <v>46</v>
      </c>
      <c r="D230" s="28">
        <v>0.195280075959998</v>
      </c>
      <c r="E230" s="26">
        <v>0</v>
      </c>
      <c r="F230" s="26">
        <v>0</v>
      </c>
      <c r="G230" s="26">
        <v>0</v>
      </c>
      <c r="H230" s="31">
        <f t="shared" si="33"/>
        <v>0.195280075959998</v>
      </c>
      <c r="I230" s="30">
        <f t="shared" si="40"/>
        <v>0</v>
      </c>
      <c r="J230" s="30">
        <f t="shared" si="41"/>
        <v>0</v>
      </c>
      <c r="K230" s="30">
        <f t="shared" si="42"/>
        <v>0</v>
      </c>
      <c r="L230" s="30">
        <f t="shared" si="43"/>
        <v>100</v>
      </c>
      <c r="M230" s="26">
        <v>0</v>
      </c>
      <c r="N230" s="26">
        <v>0</v>
      </c>
      <c r="O230" s="26">
        <v>0</v>
      </c>
      <c r="P230" s="23">
        <f t="shared" si="34"/>
        <v>0</v>
      </c>
      <c r="Q230" s="23">
        <f t="shared" si="35"/>
        <v>0</v>
      </c>
      <c r="R230" s="23">
        <f t="shared" si="36"/>
        <v>0</v>
      </c>
      <c r="S230" s="24">
        <f t="shared" si="37"/>
        <v>0</v>
      </c>
      <c r="T230" s="24">
        <f t="shared" si="38"/>
        <v>0</v>
      </c>
      <c r="U230" s="24">
        <f t="shared" si="39"/>
        <v>0</v>
      </c>
    </row>
    <row r="231" spans="1:21" ht="15" x14ac:dyDescent="0.25">
      <c r="A231" s="32">
        <v>3459</v>
      </c>
      <c r="B231" s="23" t="s">
        <v>45</v>
      </c>
      <c r="C231" s="23" t="s">
        <v>46</v>
      </c>
      <c r="D231" s="23">
        <v>4.4700262647879997E-2</v>
      </c>
      <c r="E231" s="26">
        <v>0</v>
      </c>
      <c r="F231" s="26">
        <v>0</v>
      </c>
      <c r="G231" s="26">
        <v>0</v>
      </c>
      <c r="H231" s="31">
        <f t="shared" si="33"/>
        <v>4.4700262647879997E-2</v>
      </c>
      <c r="I231" s="30">
        <f t="shared" si="40"/>
        <v>0</v>
      </c>
      <c r="J231" s="30">
        <f t="shared" si="41"/>
        <v>0</v>
      </c>
      <c r="K231" s="30">
        <f t="shared" si="42"/>
        <v>0</v>
      </c>
      <c r="L231" s="30">
        <f t="shared" si="43"/>
        <v>100</v>
      </c>
      <c r="M231" s="26">
        <v>0</v>
      </c>
      <c r="N231" s="26">
        <v>0</v>
      </c>
      <c r="O231" s="26">
        <v>0</v>
      </c>
      <c r="P231" s="23">
        <f t="shared" si="34"/>
        <v>0</v>
      </c>
      <c r="Q231" s="23">
        <f t="shared" si="35"/>
        <v>0</v>
      </c>
      <c r="R231" s="23">
        <f t="shared" si="36"/>
        <v>0</v>
      </c>
      <c r="S231" s="24">
        <f t="shared" si="37"/>
        <v>0</v>
      </c>
      <c r="T231" s="24">
        <f t="shared" si="38"/>
        <v>0</v>
      </c>
      <c r="U231" s="24">
        <f t="shared" si="39"/>
        <v>0</v>
      </c>
    </row>
    <row r="232" spans="1:21" ht="15" x14ac:dyDescent="0.25">
      <c r="A232" s="32">
        <v>3460</v>
      </c>
      <c r="B232" s="23" t="s">
        <v>45</v>
      </c>
      <c r="C232" s="23" t="s">
        <v>46</v>
      </c>
      <c r="D232" s="23">
        <v>4.3119494058535997E-2</v>
      </c>
      <c r="E232" s="26">
        <v>0</v>
      </c>
      <c r="F232" s="26">
        <v>0</v>
      </c>
      <c r="G232" s="26">
        <v>0</v>
      </c>
      <c r="H232" s="31">
        <f t="shared" si="33"/>
        <v>4.3119494058535997E-2</v>
      </c>
      <c r="I232" s="30">
        <f t="shared" si="40"/>
        <v>0</v>
      </c>
      <c r="J232" s="30">
        <f t="shared" si="41"/>
        <v>0</v>
      </c>
      <c r="K232" s="30">
        <f t="shared" si="42"/>
        <v>0</v>
      </c>
      <c r="L232" s="30">
        <f t="shared" si="43"/>
        <v>100</v>
      </c>
      <c r="M232" s="26">
        <v>0</v>
      </c>
      <c r="N232" s="26">
        <v>0</v>
      </c>
      <c r="O232" s="26">
        <v>0</v>
      </c>
      <c r="P232" s="23">
        <f t="shared" si="34"/>
        <v>0</v>
      </c>
      <c r="Q232" s="23">
        <f t="shared" si="35"/>
        <v>0</v>
      </c>
      <c r="R232" s="23">
        <f t="shared" si="36"/>
        <v>0</v>
      </c>
      <c r="S232" s="24">
        <f t="shared" si="37"/>
        <v>0</v>
      </c>
      <c r="T232" s="24">
        <f t="shared" si="38"/>
        <v>0</v>
      </c>
      <c r="U232" s="24">
        <f t="shared" si="39"/>
        <v>0</v>
      </c>
    </row>
    <row r="233" spans="1:21" ht="15" x14ac:dyDescent="0.25">
      <c r="A233" s="32">
        <v>3463</v>
      </c>
      <c r="B233" s="23" t="s">
        <v>45</v>
      </c>
      <c r="C233" s="23" t="s">
        <v>46</v>
      </c>
      <c r="D233" s="23">
        <v>0.13266958889039801</v>
      </c>
      <c r="E233" s="26">
        <v>0</v>
      </c>
      <c r="F233" s="26">
        <v>0</v>
      </c>
      <c r="G233" s="26">
        <v>0</v>
      </c>
      <c r="H233" s="31">
        <f t="shared" si="33"/>
        <v>0.13266958889039801</v>
      </c>
      <c r="I233" s="30">
        <f t="shared" si="40"/>
        <v>0</v>
      </c>
      <c r="J233" s="30">
        <f t="shared" si="41"/>
        <v>0</v>
      </c>
      <c r="K233" s="30">
        <f t="shared" si="42"/>
        <v>0</v>
      </c>
      <c r="L233" s="30">
        <f t="shared" si="43"/>
        <v>100</v>
      </c>
      <c r="M233" s="26">
        <v>0</v>
      </c>
      <c r="N233" s="26">
        <v>0</v>
      </c>
      <c r="O233" s="26">
        <v>0</v>
      </c>
      <c r="P233" s="23">
        <f t="shared" si="34"/>
        <v>0</v>
      </c>
      <c r="Q233" s="23">
        <f t="shared" si="35"/>
        <v>0</v>
      </c>
      <c r="R233" s="23">
        <f t="shared" si="36"/>
        <v>0</v>
      </c>
      <c r="S233" s="24">
        <f t="shared" si="37"/>
        <v>0</v>
      </c>
      <c r="T233" s="24">
        <f t="shared" si="38"/>
        <v>0</v>
      </c>
      <c r="U233" s="24">
        <f t="shared" si="39"/>
        <v>0</v>
      </c>
    </row>
    <row r="234" spans="1:21" ht="15" x14ac:dyDescent="0.25">
      <c r="A234" s="32">
        <v>3465</v>
      </c>
      <c r="B234" s="23" t="s">
        <v>45</v>
      </c>
      <c r="C234" s="23" t="s">
        <v>46</v>
      </c>
      <c r="D234" s="23">
        <v>3.7253259999963997E-2</v>
      </c>
      <c r="E234" s="26">
        <v>0</v>
      </c>
      <c r="F234" s="26">
        <v>0</v>
      </c>
      <c r="G234" s="26">
        <v>0</v>
      </c>
      <c r="H234" s="31">
        <f t="shared" si="33"/>
        <v>3.7253259999963997E-2</v>
      </c>
      <c r="I234" s="30">
        <f t="shared" si="40"/>
        <v>0</v>
      </c>
      <c r="J234" s="30">
        <f t="shared" si="41"/>
        <v>0</v>
      </c>
      <c r="K234" s="30">
        <f t="shared" si="42"/>
        <v>0</v>
      </c>
      <c r="L234" s="30">
        <f t="shared" si="43"/>
        <v>100</v>
      </c>
      <c r="M234" s="26">
        <v>0</v>
      </c>
      <c r="N234" s="26">
        <v>0</v>
      </c>
      <c r="O234" s="26">
        <v>0</v>
      </c>
      <c r="P234" s="23">
        <f t="shared" si="34"/>
        <v>0</v>
      </c>
      <c r="Q234" s="23">
        <f t="shared" si="35"/>
        <v>0</v>
      </c>
      <c r="R234" s="23">
        <f t="shared" si="36"/>
        <v>0</v>
      </c>
      <c r="S234" s="24">
        <f t="shared" si="37"/>
        <v>0</v>
      </c>
      <c r="T234" s="24">
        <f t="shared" si="38"/>
        <v>0</v>
      </c>
      <c r="U234" s="24">
        <f t="shared" si="39"/>
        <v>0</v>
      </c>
    </row>
    <row r="235" spans="1:21" ht="15" x14ac:dyDescent="0.25">
      <c r="A235" s="32">
        <v>3468</v>
      </c>
      <c r="B235" s="23" t="s">
        <v>45</v>
      </c>
      <c r="C235" s="23" t="s">
        <v>46</v>
      </c>
      <c r="D235" s="23">
        <v>4.6954954999966998E-2</v>
      </c>
      <c r="E235" s="26">
        <v>0</v>
      </c>
      <c r="F235" s="26">
        <v>0</v>
      </c>
      <c r="G235" s="26">
        <v>0</v>
      </c>
      <c r="H235" s="31">
        <f t="shared" si="33"/>
        <v>4.6954954999966998E-2</v>
      </c>
      <c r="I235" s="30">
        <f t="shared" si="40"/>
        <v>0</v>
      </c>
      <c r="J235" s="30">
        <f t="shared" si="41"/>
        <v>0</v>
      </c>
      <c r="K235" s="30">
        <f t="shared" si="42"/>
        <v>0</v>
      </c>
      <c r="L235" s="30">
        <f t="shared" si="43"/>
        <v>100</v>
      </c>
      <c r="M235" s="26">
        <v>0</v>
      </c>
      <c r="N235" s="26">
        <v>0</v>
      </c>
      <c r="O235" s="26">
        <v>0</v>
      </c>
      <c r="P235" s="23">
        <f t="shared" si="34"/>
        <v>0</v>
      </c>
      <c r="Q235" s="23">
        <f t="shared" si="35"/>
        <v>0</v>
      </c>
      <c r="R235" s="23">
        <f t="shared" si="36"/>
        <v>0</v>
      </c>
      <c r="S235" s="24">
        <f t="shared" si="37"/>
        <v>0</v>
      </c>
      <c r="T235" s="24">
        <f t="shared" si="38"/>
        <v>0</v>
      </c>
      <c r="U235" s="24">
        <f t="shared" si="39"/>
        <v>0</v>
      </c>
    </row>
    <row r="236" spans="1:21" ht="15" x14ac:dyDescent="0.25">
      <c r="A236" s="32">
        <v>3481</v>
      </c>
      <c r="B236" s="23" t="s">
        <v>45</v>
      </c>
      <c r="C236" s="23" t="s">
        <v>46</v>
      </c>
      <c r="D236" s="23">
        <v>5.2255908994969999E-2</v>
      </c>
      <c r="E236" s="26">
        <v>0</v>
      </c>
      <c r="F236" s="26">
        <v>0</v>
      </c>
      <c r="G236" s="26">
        <v>0</v>
      </c>
      <c r="H236" s="31">
        <f t="shared" si="33"/>
        <v>5.2255908994969999E-2</v>
      </c>
      <c r="I236" s="30">
        <f t="shared" si="40"/>
        <v>0</v>
      </c>
      <c r="J236" s="30">
        <f t="shared" si="41"/>
        <v>0</v>
      </c>
      <c r="K236" s="30">
        <f t="shared" si="42"/>
        <v>0</v>
      </c>
      <c r="L236" s="30">
        <f t="shared" si="43"/>
        <v>100</v>
      </c>
      <c r="M236" s="26">
        <v>0</v>
      </c>
      <c r="N236" s="26">
        <v>0</v>
      </c>
      <c r="O236" s="26">
        <v>4.6851190599999998E-7</v>
      </c>
      <c r="P236" s="23">
        <f t="shared" si="34"/>
        <v>0</v>
      </c>
      <c r="Q236" s="23">
        <f t="shared" si="35"/>
        <v>0</v>
      </c>
      <c r="R236" s="23">
        <f t="shared" si="36"/>
        <v>4.6851190599999998E-7</v>
      </c>
      <c r="S236" s="24">
        <f t="shared" si="37"/>
        <v>0</v>
      </c>
      <c r="T236" s="24">
        <f t="shared" si="38"/>
        <v>0</v>
      </c>
      <c r="U236" s="24">
        <f t="shared" si="39"/>
        <v>8.9657211023751887E-4</v>
      </c>
    </row>
    <row r="237" spans="1:21" ht="15" x14ac:dyDescent="0.25">
      <c r="A237" s="25">
        <v>3492</v>
      </c>
      <c r="B237" s="25" t="s">
        <v>45</v>
      </c>
      <c r="C237" s="23" t="s">
        <v>46</v>
      </c>
      <c r="D237" s="28">
        <v>6.1645238904552001E-2</v>
      </c>
      <c r="E237" s="26">
        <v>0</v>
      </c>
      <c r="F237" s="26">
        <v>0</v>
      </c>
      <c r="G237" s="26">
        <v>0</v>
      </c>
      <c r="H237" s="31">
        <f t="shared" si="33"/>
        <v>6.1645238904552001E-2</v>
      </c>
      <c r="I237" s="30">
        <f t="shared" si="40"/>
        <v>0</v>
      </c>
      <c r="J237" s="30">
        <f t="shared" si="41"/>
        <v>0</v>
      </c>
      <c r="K237" s="30">
        <f t="shared" si="42"/>
        <v>0</v>
      </c>
      <c r="L237" s="30">
        <f t="shared" si="43"/>
        <v>100</v>
      </c>
      <c r="M237" s="26">
        <v>0</v>
      </c>
      <c r="N237" s="26">
        <v>0</v>
      </c>
      <c r="O237" s="26">
        <v>0</v>
      </c>
      <c r="P237" s="23">
        <f t="shared" si="34"/>
        <v>0</v>
      </c>
      <c r="Q237" s="23">
        <f t="shared" si="35"/>
        <v>0</v>
      </c>
      <c r="R237" s="23">
        <f t="shared" si="36"/>
        <v>0</v>
      </c>
      <c r="S237" s="24">
        <f t="shared" si="37"/>
        <v>0</v>
      </c>
      <c r="T237" s="24">
        <f t="shared" si="38"/>
        <v>0</v>
      </c>
      <c r="U237" s="24">
        <f t="shared" si="39"/>
        <v>0</v>
      </c>
    </row>
    <row r="238" spans="1:21" ht="15" x14ac:dyDescent="0.25">
      <c r="A238" s="32">
        <v>3507</v>
      </c>
      <c r="B238" s="23" t="s">
        <v>45</v>
      </c>
      <c r="C238" s="23" t="s">
        <v>46</v>
      </c>
      <c r="D238" s="23">
        <v>0.545367037935233</v>
      </c>
      <c r="E238" s="26">
        <v>0</v>
      </c>
      <c r="F238" s="26">
        <v>0</v>
      </c>
      <c r="G238" s="26">
        <v>0</v>
      </c>
      <c r="H238" s="31">
        <f t="shared" si="33"/>
        <v>0.545367037935233</v>
      </c>
      <c r="I238" s="30">
        <f t="shared" si="40"/>
        <v>0</v>
      </c>
      <c r="J238" s="30">
        <f t="shared" si="41"/>
        <v>0</v>
      </c>
      <c r="K238" s="30">
        <f t="shared" si="42"/>
        <v>0</v>
      </c>
      <c r="L238" s="30">
        <f t="shared" si="43"/>
        <v>100</v>
      </c>
      <c r="M238" s="26">
        <v>0</v>
      </c>
      <c r="N238" s="26">
        <v>4.32112310698E-3</v>
      </c>
      <c r="O238" s="26">
        <v>9.7786237426599996E-3</v>
      </c>
      <c r="P238" s="23">
        <f t="shared" si="34"/>
        <v>0</v>
      </c>
      <c r="Q238" s="23">
        <f t="shared" si="35"/>
        <v>4.32112310698E-3</v>
      </c>
      <c r="R238" s="23">
        <f t="shared" si="36"/>
        <v>5.4575006356799996E-3</v>
      </c>
      <c r="S238" s="24">
        <f t="shared" si="37"/>
        <v>0</v>
      </c>
      <c r="T238" s="24">
        <f t="shared" si="38"/>
        <v>0.79233301729048944</v>
      </c>
      <c r="U238" s="24">
        <f t="shared" si="39"/>
        <v>1.0007023263346042</v>
      </c>
    </row>
    <row r="239" spans="1:21" ht="15" x14ac:dyDescent="0.25">
      <c r="A239" s="32">
        <v>4001</v>
      </c>
      <c r="B239" s="23" t="s">
        <v>45</v>
      </c>
      <c r="C239" s="23" t="s">
        <v>46</v>
      </c>
      <c r="D239" s="23">
        <v>4.6756390758870003E-2</v>
      </c>
      <c r="E239" s="26">
        <v>0</v>
      </c>
      <c r="F239" s="26">
        <v>0</v>
      </c>
      <c r="G239" s="26">
        <v>0</v>
      </c>
      <c r="H239" s="31">
        <f t="shared" si="33"/>
        <v>4.6756390758870003E-2</v>
      </c>
      <c r="I239" s="30">
        <f t="shared" si="40"/>
        <v>0</v>
      </c>
      <c r="J239" s="30">
        <f t="shared" si="41"/>
        <v>0</v>
      </c>
      <c r="K239" s="30">
        <f t="shared" si="42"/>
        <v>0</v>
      </c>
      <c r="L239" s="30">
        <f t="shared" si="43"/>
        <v>100</v>
      </c>
      <c r="M239" s="26">
        <v>0</v>
      </c>
      <c r="N239" s="26">
        <v>0</v>
      </c>
      <c r="O239" s="26">
        <v>0</v>
      </c>
      <c r="P239" s="23">
        <f t="shared" si="34"/>
        <v>0</v>
      </c>
      <c r="Q239" s="23">
        <f t="shared" si="35"/>
        <v>0</v>
      </c>
      <c r="R239" s="23">
        <f t="shared" si="36"/>
        <v>0</v>
      </c>
      <c r="S239" s="24">
        <f t="shared" si="37"/>
        <v>0</v>
      </c>
      <c r="T239" s="24">
        <f t="shared" si="38"/>
        <v>0</v>
      </c>
      <c r="U239" s="24">
        <f t="shared" si="39"/>
        <v>0</v>
      </c>
    </row>
    <row r="240" spans="1:21" ht="15" x14ac:dyDescent="0.25">
      <c r="A240" s="32">
        <v>4002</v>
      </c>
      <c r="B240" s="23" t="s">
        <v>45</v>
      </c>
      <c r="C240" s="23" t="s">
        <v>46</v>
      </c>
      <c r="D240" s="23">
        <v>5.0813027035312E-2</v>
      </c>
      <c r="E240" s="26">
        <v>0</v>
      </c>
      <c r="F240" s="26">
        <v>0</v>
      </c>
      <c r="G240" s="26">
        <v>0</v>
      </c>
      <c r="H240" s="31">
        <f t="shared" si="33"/>
        <v>5.0813027035312E-2</v>
      </c>
      <c r="I240" s="30">
        <f t="shared" si="40"/>
        <v>0</v>
      </c>
      <c r="J240" s="30">
        <f t="shared" si="41"/>
        <v>0</v>
      </c>
      <c r="K240" s="30">
        <f t="shared" si="42"/>
        <v>0</v>
      </c>
      <c r="L240" s="30">
        <f t="shared" si="43"/>
        <v>100</v>
      </c>
      <c r="M240" s="26">
        <v>0</v>
      </c>
      <c r="N240" s="26">
        <v>0</v>
      </c>
      <c r="O240" s="26">
        <v>0</v>
      </c>
      <c r="P240" s="23">
        <f t="shared" si="34"/>
        <v>0</v>
      </c>
      <c r="Q240" s="23">
        <f t="shared" si="35"/>
        <v>0</v>
      </c>
      <c r="R240" s="23">
        <f t="shared" si="36"/>
        <v>0</v>
      </c>
      <c r="S240" s="24">
        <f t="shared" si="37"/>
        <v>0</v>
      </c>
      <c r="T240" s="24">
        <f t="shared" si="38"/>
        <v>0</v>
      </c>
      <c r="U240" s="24">
        <f t="shared" si="39"/>
        <v>0</v>
      </c>
    </row>
    <row r="241" spans="1:21" ht="15" x14ac:dyDescent="0.25">
      <c r="A241" s="25">
        <v>4014</v>
      </c>
      <c r="B241" s="25" t="s">
        <v>45</v>
      </c>
      <c r="C241" s="23" t="s">
        <v>46</v>
      </c>
      <c r="D241" s="28">
        <v>0.45682712560025401</v>
      </c>
      <c r="E241" s="26">
        <v>0</v>
      </c>
      <c r="F241" s="26">
        <v>0</v>
      </c>
      <c r="G241" s="26">
        <v>0</v>
      </c>
      <c r="H241" s="31">
        <f t="shared" si="33"/>
        <v>0.45682712560025401</v>
      </c>
      <c r="I241" s="30">
        <f t="shared" si="40"/>
        <v>0</v>
      </c>
      <c r="J241" s="30">
        <f t="shared" si="41"/>
        <v>0</v>
      </c>
      <c r="K241" s="30">
        <f t="shared" si="42"/>
        <v>0</v>
      </c>
      <c r="L241" s="30">
        <f t="shared" si="43"/>
        <v>100</v>
      </c>
      <c r="M241" s="26">
        <v>5.3859169131299997E-3</v>
      </c>
      <c r="N241" s="26">
        <v>2.0304222586400002E-2</v>
      </c>
      <c r="O241" s="26">
        <v>3.8660834693400002E-2</v>
      </c>
      <c r="P241" s="23">
        <f t="shared" si="34"/>
        <v>5.3859169131299997E-3</v>
      </c>
      <c r="Q241" s="23">
        <f t="shared" si="35"/>
        <v>1.4918305673270002E-2</v>
      </c>
      <c r="R241" s="23">
        <f t="shared" si="36"/>
        <v>1.8356612107E-2</v>
      </c>
      <c r="S241" s="24">
        <f t="shared" si="37"/>
        <v>1.178983604805232</v>
      </c>
      <c r="T241" s="24">
        <f t="shared" si="38"/>
        <v>3.265634818350136</v>
      </c>
      <c r="U241" s="24">
        <f t="shared" si="39"/>
        <v>4.0182841776044036</v>
      </c>
    </row>
    <row r="242" spans="1:21" ht="15" x14ac:dyDescent="0.25">
      <c r="A242" s="32">
        <v>4016</v>
      </c>
      <c r="B242" s="23" t="s">
        <v>45</v>
      </c>
      <c r="C242" s="23" t="s">
        <v>46</v>
      </c>
      <c r="D242" s="23">
        <v>2.3382647326913999E-2</v>
      </c>
      <c r="E242" s="26">
        <v>0</v>
      </c>
      <c r="F242" s="26">
        <v>0</v>
      </c>
      <c r="G242" s="26">
        <v>0</v>
      </c>
      <c r="H242" s="31">
        <f t="shared" si="33"/>
        <v>2.3382647326913999E-2</v>
      </c>
      <c r="I242" s="30">
        <f t="shared" si="40"/>
        <v>0</v>
      </c>
      <c r="J242" s="30">
        <f t="shared" si="41"/>
        <v>0</v>
      </c>
      <c r="K242" s="30">
        <f t="shared" si="42"/>
        <v>0</v>
      </c>
      <c r="L242" s="30">
        <f t="shared" si="43"/>
        <v>100</v>
      </c>
      <c r="M242" s="26">
        <v>0</v>
      </c>
      <c r="N242" s="26">
        <v>0</v>
      </c>
      <c r="O242" s="26">
        <v>2.633895269E-6</v>
      </c>
      <c r="P242" s="23">
        <f t="shared" si="34"/>
        <v>0</v>
      </c>
      <c r="Q242" s="23">
        <f t="shared" si="35"/>
        <v>0</v>
      </c>
      <c r="R242" s="23">
        <f t="shared" si="36"/>
        <v>2.633895269E-6</v>
      </c>
      <c r="S242" s="24">
        <f t="shared" si="37"/>
        <v>0</v>
      </c>
      <c r="T242" s="24">
        <f t="shared" si="38"/>
        <v>0</v>
      </c>
      <c r="U242" s="24">
        <f t="shared" si="39"/>
        <v>1.126431593555415E-2</v>
      </c>
    </row>
    <row r="243" spans="1:21" ht="15" x14ac:dyDescent="0.25">
      <c r="A243" s="25">
        <v>4029</v>
      </c>
      <c r="B243" s="25" t="s">
        <v>50</v>
      </c>
      <c r="C243" s="23" t="s">
        <v>16</v>
      </c>
      <c r="D243" s="28">
        <v>2.7302706838901698</v>
      </c>
      <c r="E243" s="26">
        <v>0</v>
      </c>
      <c r="F243" s="26">
        <v>0</v>
      </c>
      <c r="G243" s="26">
        <v>0</v>
      </c>
      <c r="H243" s="31">
        <f t="shared" si="33"/>
        <v>2.7302706838901698</v>
      </c>
      <c r="I243" s="30">
        <f t="shared" si="40"/>
        <v>0</v>
      </c>
      <c r="J243" s="30">
        <f t="shared" si="41"/>
        <v>0</v>
      </c>
      <c r="K243" s="30">
        <f t="shared" si="42"/>
        <v>0</v>
      </c>
      <c r="L243" s="30">
        <f t="shared" si="43"/>
        <v>100</v>
      </c>
      <c r="M243" s="26">
        <v>2.2799999999099999E-2</v>
      </c>
      <c r="N243" s="26">
        <v>5.40322651695E-2</v>
      </c>
      <c r="O243" s="26">
        <v>0.24313519148000001</v>
      </c>
      <c r="P243" s="23">
        <f t="shared" si="34"/>
        <v>2.2799999999099999E-2</v>
      </c>
      <c r="Q243" s="23">
        <f t="shared" si="35"/>
        <v>3.1232265170400002E-2</v>
      </c>
      <c r="R243" s="23">
        <f t="shared" si="36"/>
        <v>0.18910292631050002</v>
      </c>
      <c r="S243" s="24">
        <f t="shared" si="37"/>
        <v>0.83508203540514481</v>
      </c>
      <c r="T243" s="24">
        <f t="shared" si="38"/>
        <v>1.1439255951684377</v>
      </c>
      <c r="U243" s="24">
        <f t="shared" si="39"/>
        <v>6.9261603776611853</v>
      </c>
    </row>
    <row r="244" spans="1:21" ht="15" x14ac:dyDescent="0.25">
      <c r="A244" s="32">
        <v>4054</v>
      </c>
      <c r="B244" s="23" t="s">
        <v>45</v>
      </c>
      <c r="C244" s="23" t="s">
        <v>46</v>
      </c>
      <c r="D244" s="23">
        <v>4.7029666868092998E-2</v>
      </c>
      <c r="E244" s="26">
        <v>0</v>
      </c>
      <c r="F244" s="26">
        <v>0</v>
      </c>
      <c r="G244" s="26">
        <v>0</v>
      </c>
      <c r="H244" s="31">
        <f t="shared" si="33"/>
        <v>4.7029666868092998E-2</v>
      </c>
      <c r="I244" s="30">
        <f t="shared" si="40"/>
        <v>0</v>
      </c>
      <c r="J244" s="30">
        <f t="shared" si="41"/>
        <v>0</v>
      </c>
      <c r="K244" s="30">
        <f t="shared" si="42"/>
        <v>0</v>
      </c>
      <c r="L244" s="30">
        <f t="shared" si="43"/>
        <v>100</v>
      </c>
      <c r="M244" s="26">
        <v>0</v>
      </c>
      <c r="N244" s="26">
        <v>0</v>
      </c>
      <c r="O244" s="26">
        <v>0</v>
      </c>
      <c r="P244" s="23">
        <f t="shared" si="34"/>
        <v>0</v>
      </c>
      <c r="Q244" s="23">
        <f t="shared" si="35"/>
        <v>0</v>
      </c>
      <c r="R244" s="23">
        <f t="shared" si="36"/>
        <v>0</v>
      </c>
      <c r="S244" s="24">
        <f t="shared" si="37"/>
        <v>0</v>
      </c>
      <c r="T244" s="24">
        <f t="shared" si="38"/>
        <v>0</v>
      </c>
      <c r="U244" s="24">
        <f t="shared" si="39"/>
        <v>0</v>
      </c>
    </row>
    <row r="245" spans="1:21" ht="15" x14ac:dyDescent="0.25">
      <c r="A245" s="32">
        <v>4055</v>
      </c>
      <c r="B245" s="23" t="s">
        <v>45</v>
      </c>
      <c r="C245" s="23" t="s">
        <v>46</v>
      </c>
      <c r="D245" s="23">
        <v>4.6852832899018003E-2</v>
      </c>
      <c r="E245" s="26">
        <v>0</v>
      </c>
      <c r="F245" s="26">
        <v>0</v>
      </c>
      <c r="G245" s="26">
        <v>0</v>
      </c>
      <c r="H245" s="31">
        <f t="shared" si="33"/>
        <v>4.6852832899018003E-2</v>
      </c>
      <c r="I245" s="30">
        <f t="shared" si="40"/>
        <v>0</v>
      </c>
      <c r="J245" s="30">
        <f t="shared" si="41"/>
        <v>0</v>
      </c>
      <c r="K245" s="30">
        <f t="shared" si="42"/>
        <v>0</v>
      </c>
      <c r="L245" s="30">
        <f t="shared" si="43"/>
        <v>100</v>
      </c>
      <c r="M245" s="26">
        <v>0</v>
      </c>
      <c r="N245" s="26">
        <v>0</v>
      </c>
      <c r="O245" s="26">
        <v>0</v>
      </c>
      <c r="P245" s="23">
        <f t="shared" si="34"/>
        <v>0</v>
      </c>
      <c r="Q245" s="23">
        <f t="shared" si="35"/>
        <v>0</v>
      </c>
      <c r="R245" s="23">
        <f t="shared" si="36"/>
        <v>0</v>
      </c>
      <c r="S245" s="24">
        <f t="shared" si="37"/>
        <v>0</v>
      </c>
      <c r="T245" s="24">
        <f t="shared" si="38"/>
        <v>0</v>
      </c>
      <c r="U245" s="24">
        <f t="shared" si="39"/>
        <v>0</v>
      </c>
    </row>
    <row r="246" spans="1:21" ht="15" x14ac:dyDescent="0.25">
      <c r="A246" s="25">
        <v>4069</v>
      </c>
      <c r="B246" s="25" t="s">
        <v>45</v>
      </c>
      <c r="C246" s="23" t="s">
        <v>16</v>
      </c>
      <c r="D246" s="27">
        <v>0.28385977114810201</v>
      </c>
      <c r="E246" s="26">
        <v>0</v>
      </c>
      <c r="F246" s="26">
        <v>5.7990395675200004E-3</v>
      </c>
      <c r="G246" s="26">
        <v>6.8527871551E-2</v>
      </c>
      <c r="H246" s="31">
        <f t="shared" si="33"/>
        <v>0.20953286002958202</v>
      </c>
      <c r="I246" s="30">
        <f t="shared" si="40"/>
        <v>0</v>
      </c>
      <c r="J246" s="30">
        <f t="shared" si="41"/>
        <v>2.0429240621399605</v>
      </c>
      <c r="K246" s="30">
        <f t="shared" si="42"/>
        <v>24.141452405824008</v>
      </c>
      <c r="L246" s="30">
        <f t="shared" si="43"/>
        <v>73.815623532036028</v>
      </c>
      <c r="M246" s="26">
        <v>4.3165292621199997E-3</v>
      </c>
      <c r="N246" s="26">
        <v>5.1864326179999996E-3</v>
      </c>
      <c r="O246" s="26">
        <v>1.18653117666E-2</v>
      </c>
      <c r="P246" s="23">
        <f t="shared" si="34"/>
        <v>4.3165292621199997E-3</v>
      </c>
      <c r="Q246" s="23">
        <f t="shared" si="35"/>
        <v>8.6990335587999994E-4</v>
      </c>
      <c r="R246" s="23">
        <f t="shared" si="36"/>
        <v>6.6788791486000008E-3</v>
      </c>
      <c r="S246" s="24">
        <f t="shared" si="37"/>
        <v>1.520655514045306</v>
      </c>
      <c r="T246" s="24">
        <f t="shared" si="38"/>
        <v>0.30645531501754558</v>
      </c>
      <c r="U246" s="24">
        <f t="shared" si="39"/>
        <v>2.3528797763721645</v>
      </c>
    </row>
    <row r="247" spans="1:21" ht="15" x14ac:dyDescent="0.25">
      <c r="A247" s="25">
        <v>4087</v>
      </c>
      <c r="B247" s="25" t="s">
        <v>45</v>
      </c>
      <c r="C247" s="23" t="s">
        <v>46</v>
      </c>
      <c r="D247" s="28">
        <v>0.44956969886555898</v>
      </c>
      <c r="E247" s="26">
        <v>0</v>
      </c>
      <c r="F247" s="26">
        <v>0</v>
      </c>
      <c r="G247" s="26">
        <v>0</v>
      </c>
      <c r="H247" s="31">
        <f t="shared" si="33"/>
        <v>0.44956969886555898</v>
      </c>
      <c r="I247" s="30">
        <f t="shared" si="40"/>
        <v>0</v>
      </c>
      <c r="J247" s="30">
        <f t="shared" si="41"/>
        <v>0</v>
      </c>
      <c r="K247" s="30">
        <f t="shared" si="42"/>
        <v>0</v>
      </c>
      <c r="L247" s="30">
        <f t="shared" si="43"/>
        <v>100</v>
      </c>
      <c r="M247" s="26">
        <v>0</v>
      </c>
      <c r="N247" s="26">
        <v>0</v>
      </c>
      <c r="O247" s="26">
        <v>0</v>
      </c>
      <c r="P247" s="23">
        <f t="shared" si="34"/>
        <v>0</v>
      </c>
      <c r="Q247" s="23">
        <f t="shared" si="35"/>
        <v>0</v>
      </c>
      <c r="R247" s="23">
        <f t="shared" si="36"/>
        <v>0</v>
      </c>
      <c r="S247" s="24">
        <f t="shared" si="37"/>
        <v>0</v>
      </c>
      <c r="T247" s="24">
        <f t="shared" si="38"/>
        <v>0</v>
      </c>
      <c r="U247" s="24">
        <f t="shared" si="39"/>
        <v>0</v>
      </c>
    </row>
    <row r="248" spans="1:21" ht="15" x14ac:dyDescent="0.25">
      <c r="A248" s="25">
        <v>4088</v>
      </c>
      <c r="B248" s="25" t="s">
        <v>45</v>
      </c>
      <c r="C248" s="23" t="s">
        <v>46</v>
      </c>
      <c r="D248" s="28">
        <v>0.60251962089531297</v>
      </c>
      <c r="E248" s="26">
        <v>0</v>
      </c>
      <c r="F248" s="26">
        <v>0</v>
      </c>
      <c r="G248" s="26">
        <v>0</v>
      </c>
      <c r="H248" s="31">
        <f t="shared" si="33"/>
        <v>0.60251962089531297</v>
      </c>
      <c r="I248" s="30">
        <f t="shared" si="40"/>
        <v>0</v>
      </c>
      <c r="J248" s="30">
        <f t="shared" si="41"/>
        <v>0</v>
      </c>
      <c r="K248" s="30">
        <f t="shared" si="42"/>
        <v>0</v>
      </c>
      <c r="L248" s="30">
        <f t="shared" si="43"/>
        <v>100</v>
      </c>
      <c r="M248" s="26">
        <v>2.4622352375700001E-4</v>
      </c>
      <c r="N248" s="26">
        <v>1.68487315128E-3</v>
      </c>
      <c r="O248" s="26">
        <v>1.16252657623E-2</v>
      </c>
      <c r="P248" s="23">
        <f t="shared" si="34"/>
        <v>2.4622352375700001E-4</v>
      </c>
      <c r="Q248" s="23">
        <f t="shared" si="35"/>
        <v>1.4386496275229999E-3</v>
      </c>
      <c r="R248" s="23">
        <f t="shared" si="36"/>
        <v>9.9403926110199995E-3</v>
      </c>
      <c r="S248" s="24">
        <f t="shared" si="37"/>
        <v>4.0865644074980431E-2</v>
      </c>
      <c r="T248" s="24">
        <f t="shared" si="38"/>
        <v>0.23877224535613314</v>
      </c>
      <c r="U248" s="24">
        <f t="shared" si="39"/>
        <v>1.6498039675868297</v>
      </c>
    </row>
    <row r="249" spans="1:21" ht="15" x14ac:dyDescent="0.25">
      <c r="A249" s="25">
        <v>4097</v>
      </c>
      <c r="B249" s="25" t="s">
        <v>45</v>
      </c>
      <c r="C249" s="23" t="s">
        <v>46</v>
      </c>
      <c r="D249" s="28">
        <v>1.17352144052626</v>
      </c>
      <c r="E249" s="26">
        <v>0</v>
      </c>
      <c r="F249" s="26">
        <v>0</v>
      </c>
      <c r="G249" s="26">
        <v>0</v>
      </c>
      <c r="H249" s="31">
        <f t="shared" si="33"/>
        <v>1.17352144052626</v>
      </c>
      <c r="I249" s="30">
        <f t="shared" si="40"/>
        <v>0</v>
      </c>
      <c r="J249" s="30">
        <f t="shared" si="41"/>
        <v>0</v>
      </c>
      <c r="K249" s="30">
        <f t="shared" si="42"/>
        <v>0</v>
      </c>
      <c r="L249" s="30">
        <f t="shared" si="43"/>
        <v>100</v>
      </c>
      <c r="M249" s="26">
        <v>0</v>
      </c>
      <c r="N249" s="26">
        <v>0</v>
      </c>
      <c r="O249" s="26">
        <v>8.4186297777000003E-3</v>
      </c>
      <c r="P249" s="23">
        <f t="shared" si="34"/>
        <v>0</v>
      </c>
      <c r="Q249" s="23">
        <f t="shared" si="35"/>
        <v>0</v>
      </c>
      <c r="R249" s="23">
        <f t="shared" si="36"/>
        <v>8.4186297777000003E-3</v>
      </c>
      <c r="S249" s="24">
        <f t="shared" si="37"/>
        <v>0</v>
      </c>
      <c r="T249" s="24">
        <f t="shared" si="38"/>
        <v>0</v>
      </c>
      <c r="U249" s="24">
        <f t="shared" si="39"/>
        <v>0.71738184637893843</v>
      </c>
    </row>
    <row r="250" spans="1:21" ht="15" x14ac:dyDescent="0.25">
      <c r="A250" s="25">
        <v>4123</v>
      </c>
      <c r="B250" s="25" t="s">
        <v>45</v>
      </c>
      <c r="C250" s="23" t="s">
        <v>46</v>
      </c>
      <c r="D250" s="28">
        <v>8.3477821772740005E-2</v>
      </c>
      <c r="E250" s="26">
        <v>0</v>
      </c>
      <c r="F250" s="26">
        <v>0</v>
      </c>
      <c r="G250" s="26">
        <v>0</v>
      </c>
      <c r="H250" s="31">
        <f t="shared" si="33"/>
        <v>8.3477821772740005E-2</v>
      </c>
      <c r="I250" s="30">
        <f t="shared" si="40"/>
        <v>0</v>
      </c>
      <c r="J250" s="30">
        <f t="shared" si="41"/>
        <v>0</v>
      </c>
      <c r="K250" s="30">
        <f t="shared" si="42"/>
        <v>0</v>
      </c>
      <c r="L250" s="30">
        <f t="shared" si="43"/>
        <v>100</v>
      </c>
      <c r="M250" s="26">
        <v>0</v>
      </c>
      <c r="N250" s="26">
        <v>0</v>
      </c>
      <c r="O250" s="26">
        <v>0</v>
      </c>
      <c r="P250" s="23">
        <f t="shared" si="34"/>
        <v>0</v>
      </c>
      <c r="Q250" s="23">
        <f t="shared" si="35"/>
        <v>0</v>
      </c>
      <c r="R250" s="23">
        <f t="shared" si="36"/>
        <v>0</v>
      </c>
      <c r="S250" s="24">
        <f t="shared" si="37"/>
        <v>0</v>
      </c>
      <c r="T250" s="24">
        <f t="shared" si="38"/>
        <v>0</v>
      </c>
      <c r="U250" s="24">
        <f t="shared" si="39"/>
        <v>0</v>
      </c>
    </row>
    <row r="251" spans="1:21" ht="15" x14ac:dyDescent="0.25">
      <c r="A251" s="25">
        <v>4161</v>
      </c>
      <c r="B251" s="25" t="s">
        <v>45</v>
      </c>
      <c r="C251" s="23" t="s">
        <v>46</v>
      </c>
      <c r="D251" s="28">
        <v>0.26227561709299002</v>
      </c>
      <c r="E251" s="26">
        <v>0</v>
      </c>
      <c r="F251" s="26">
        <v>0</v>
      </c>
      <c r="G251" s="26">
        <v>0</v>
      </c>
      <c r="H251" s="31">
        <f t="shared" si="33"/>
        <v>0.26227561709299002</v>
      </c>
      <c r="I251" s="30">
        <f t="shared" si="40"/>
        <v>0</v>
      </c>
      <c r="J251" s="30">
        <f t="shared" si="41"/>
        <v>0</v>
      </c>
      <c r="K251" s="30">
        <f t="shared" si="42"/>
        <v>0</v>
      </c>
      <c r="L251" s="30">
        <f t="shared" si="43"/>
        <v>100</v>
      </c>
      <c r="M251" s="26">
        <v>0</v>
      </c>
      <c r="N251" s="26">
        <v>0</v>
      </c>
      <c r="O251" s="26">
        <v>1.54806583294E-2</v>
      </c>
      <c r="P251" s="23">
        <f t="shared" si="34"/>
        <v>0</v>
      </c>
      <c r="Q251" s="23">
        <f t="shared" si="35"/>
        <v>0</v>
      </c>
      <c r="R251" s="23">
        <f t="shared" si="36"/>
        <v>1.54806583294E-2</v>
      </c>
      <c r="S251" s="24">
        <f t="shared" si="37"/>
        <v>0</v>
      </c>
      <c r="T251" s="24">
        <f t="shared" si="38"/>
        <v>0</v>
      </c>
      <c r="U251" s="24">
        <f t="shared" si="39"/>
        <v>5.9024390070966151</v>
      </c>
    </row>
    <row r="252" spans="1:21" ht="15" x14ac:dyDescent="0.25">
      <c r="A252" s="32">
        <v>4162</v>
      </c>
      <c r="B252" s="23" t="s">
        <v>45</v>
      </c>
      <c r="C252" s="23" t="s">
        <v>46</v>
      </c>
      <c r="D252" s="23">
        <v>0.17519548153530601</v>
      </c>
      <c r="E252" s="26">
        <v>0</v>
      </c>
      <c r="F252" s="26">
        <v>0</v>
      </c>
      <c r="G252" s="26">
        <v>0</v>
      </c>
      <c r="H252" s="31">
        <f t="shared" si="33"/>
        <v>0.17519548153530601</v>
      </c>
      <c r="I252" s="30">
        <f t="shared" si="40"/>
        <v>0</v>
      </c>
      <c r="J252" s="30">
        <f t="shared" si="41"/>
        <v>0</v>
      </c>
      <c r="K252" s="30">
        <f t="shared" si="42"/>
        <v>0</v>
      </c>
      <c r="L252" s="30">
        <f t="shared" si="43"/>
        <v>100</v>
      </c>
      <c r="M252" s="26">
        <v>0</v>
      </c>
      <c r="N252" s="26">
        <v>0</v>
      </c>
      <c r="O252" s="26">
        <v>0</v>
      </c>
      <c r="P252" s="23">
        <f t="shared" si="34"/>
        <v>0</v>
      </c>
      <c r="Q252" s="23">
        <f t="shared" si="35"/>
        <v>0</v>
      </c>
      <c r="R252" s="23">
        <f t="shared" si="36"/>
        <v>0</v>
      </c>
      <c r="S252" s="24">
        <f t="shared" si="37"/>
        <v>0</v>
      </c>
      <c r="T252" s="24">
        <f t="shared" si="38"/>
        <v>0</v>
      </c>
      <c r="U252" s="24">
        <f t="shared" si="39"/>
        <v>0</v>
      </c>
    </row>
    <row r="253" spans="1:21" ht="15" x14ac:dyDescent="0.25">
      <c r="A253" s="32">
        <v>4176</v>
      </c>
      <c r="B253" s="23" t="s">
        <v>45</v>
      </c>
      <c r="C253" s="23" t="s">
        <v>46</v>
      </c>
      <c r="D253" s="23">
        <v>0.101532472940604</v>
      </c>
      <c r="E253" s="26">
        <v>0</v>
      </c>
      <c r="F253" s="26">
        <v>0</v>
      </c>
      <c r="G253" s="26">
        <v>0</v>
      </c>
      <c r="H253" s="31">
        <f t="shared" si="33"/>
        <v>0.101532472940604</v>
      </c>
      <c r="I253" s="30">
        <f t="shared" si="40"/>
        <v>0</v>
      </c>
      <c r="J253" s="30">
        <f t="shared" si="41"/>
        <v>0</v>
      </c>
      <c r="K253" s="30">
        <f t="shared" si="42"/>
        <v>0</v>
      </c>
      <c r="L253" s="30">
        <f t="shared" si="43"/>
        <v>100</v>
      </c>
      <c r="M253" s="26">
        <v>0</v>
      </c>
      <c r="N253" s="26">
        <v>0</v>
      </c>
      <c r="O253" s="26">
        <v>2.3271766617999999E-4</v>
      </c>
      <c r="P253" s="23">
        <f t="shared" si="34"/>
        <v>0</v>
      </c>
      <c r="Q253" s="23">
        <f t="shared" si="35"/>
        <v>0</v>
      </c>
      <c r="R253" s="23">
        <f t="shared" si="36"/>
        <v>2.3271766617999999E-4</v>
      </c>
      <c r="S253" s="24">
        <f t="shared" si="37"/>
        <v>0</v>
      </c>
      <c r="T253" s="24">
        <f t="shared" si="38"/>
        <v>0</v>
      </c>
      <c r="U253" s="24">
        <f t="shared" si="39"/>
        <v>0.22920515913774572</v>
      </c>
    </row>
    <row r="254" spans="1:21" ht="15" x14ac:dyDescent="0.25">
      <c r="A254" s="32">
        <v>4177</v>
      </c>
      <c r="B254" s="23" t="s">
        <v>45</v>
      </c>
      <c r="C254" s="23" t="s">
        <v>46</v>
      </c>
      <c r="D254" s="23">
        <v>0.240585392109118</v>
      </c>
      <c r="E254" s="26">
        <v>0</v>
      </c>
      <c r="F254" s="26">
        <v>0</v>
      </c>
      <c r="G254" s="26">
        <v>0</v>
      </c>
      <c r="H254" s="31">
        <f t="shared" si="33"/>
        <v>0.240585392109118</v>
      </c>
      <c r="I254" s="30">
        <f t="shared" si="40"/>
        <v>0</v>
      </c>
      <c r="J254" s="30">
        <f t="shared" si="41"/>
        <v>0</v>
      </c>
      <c r="K254" s="30">
        <f t="shared" si="42"/>
        <v>0</v>
      </c>
      <c r="L254" s="30">
        <f t="shared" si="43"/>
        <v>100</v>
      </c>
      <c r="M254" s="26">
        <v>0</v>
      </c>
      <c r="N254" s="26">
        <v>0</v>
      </c>
      <c r="O254" s="26">
        <v>0</v>
      </c>
      <c r="P254" s="23">
        <f t="shared" si="34"/>
        <v>0</v>
      </c>
      <c r="Q254" s="23">
        <f t="shared" si="35"/>
        <v>0</v>
      </c>
      <c r="R254" s="23">
        <f t="shared" si="36"/>
        <v>0</v>
      </c>
      <c r="S254" s="24">
        <f t="shared" si="37"/>
        <v>0</v>
      </c>
      <c r="T254" s="24">
        <f t="shared" si="38"/>
        <v>0</v>
      </c>
      <c r="U254" s="24">
        <f t="shared" si="39"/>
        <v>0</v>
      </c>
    </row>
    <row r="255" spans="1:21" ht="15" x14ac:dyDescent="0.25">
      <c r="A255" s="25">
        <v>4190</v>
      </c>
      <c r="B255" s="25" t="s">
        <v>45</v>
      </c>
      <c r="C255" s="23" t="s">
        <v>46</v>
      </c>
      <c r="D255" s="28">
        <v>3.2451624999915003E-2</v>
      </c>
      <c r="E255" s="26">
        <v>0</v>
      </c>
      <c r="F255" s="26">
        <v>0</v>
      </c>
      <c r="G255" s="26">
        <v>0</v>
      </c>
      <c r="H255" s="31">
        <f t="shared" si="33"/>
        <v>3.2451624999915003E-2</v>
      </c>
      <c r="I255" s="30">
        <f t="shared" si="40"/>
        <v>0</v>
      </c>
      <c r="J255" s="30">
        <f t="shared" si="41"/>
        <v>0</v>
      </c>
      <c r="K255" s="30">
        <f t="shared" si="42"/>
        <v>0</v>
      </c>
      <c r="L255" s="30">
        <f t="shared" si="43"/>
        <v>100</v>
      </c>
      <c r="M255" s="26">
        <v>0</v>
      </c>
      <c r="N255" s="26">
        <v>0</v>
      </c>
      <c r="O255" s="26">
        <v>0</v>
      </c>
      <c r="P255" s="23">
        <f t="shared" si="34"/>
        <v>0</v>
      </c>
      <c r="Q255" s="23">
        <f t="shared" si="35"/>
        <v>0</v>
      </c>
      <c r="R255" s="23">
        <f t="shared" si="36"/>
        <v>0</v>
      </c>
      <c r="S255" s="24">
        <f t="shared" si="37"/>
        <v>0</v>
      </c>
      <c r="T255" s="24">
        <f t="shared" si="38"/>
        <v>0</v>
      </c>
      <c r="U255" s="24">
        <f t="shared" si="39"/>
        <v>0</v>
      </c>
    </row>
    <row r="256" spans="1:21" ht="15" x14ac:dyDescent="0.25">
      <c r="A256" s="32">
        <v>4204</v>
      </c>
      <c r="B256" s="23" t="s">
        <v>45</v>
      </c>
      <c r="C256" s="23" t="s">
        <v>46</v>
      </c>
      <c r="D256" s="23">
        <v>0.39006226296824897</v>
      </c>
      <c r="E256" s="26">
        <v>0</v>
      </c>
      <c r="F256" s="26">
        <v>0</v>
      </c>
      <c r="G256" s="26">
        <v>0</v>
      </c>
      <c r="H256" s="31">
        <f t="shared" si="33"/>
        <v>0.39006226296824897</v>
      </c>
      <c r="I256" s="30">
        <f t="shared" si="40"/>
        <v>0</v>
      </c>
      <c r="J256" s="30">
        <f t="shared" si="41"/>
        <v>0</v>
      </c>
      <c r="K256" s="30">
        <f t="shared" si="42"/>
        <v>0</v>
      </c>
      <c r="L256" s="30">
        <f t="shared" si="43"/>
        <v>100</v>
      </c>
      <c r="M256" s="26">
        <v>3.1190185604000002E-2</v>
      </c>
      <c r="N256" s="26">
        <v>3.82962361229E-2</v>
      </c>
      <c r="O256" s="26">
        <v>0.107601175957</v>
      </c>
      <c r="P256" s="23">
        <f t="shared" si="34"/>
        <v>3.1190185604000002E-2</v>
      </c>
      <c r="Q256" s="23">
        <f t="shared" si="35"/>
        <v>7.1060505188999985E-3</v>
      </c>
      <c r="R256" s="23">
        <f t="shared" si="36"/>
        <v>6.9304939834099993E-2</v>
      </c>
      <c r="S256" s="24">
        <f t="shared" si="37"/>
        <v>7.996206904675339</v>
      </c>
      <c r="T256" s="24">
        <f t="shared" si="38"/>
        <v>1.8217733919772778</v>
      </c>
      <c r="U256" s="24">
        <f t="shared" si="39"/>
        <v>17.767660810536139</v>
      </c>
    </row>
    <row r="257" spans="1:21" ht="15" x14ac:dyDescent="0.25">
      <c r="A257" s="25">
        <v>4213</v>
      </c>
      <c r="B257" s="25" t="s">
        <v>45</v>
      </c>
      <c r="C257" s="23" t="s">
        <v>46</v>
      </c>
      <c r="D257" s="28">
        <v>2.9499010867637301</v>
      </c>
      <c r="E257" s="26">
        <v>0</v>
      </c>
      <c r="F257" s="26">
        <v>0</v>
      </c>
      <c r="G257" s="26">
        <v>0</v>
      </c>
      <c r="H257" s="31">
        <f t="shared" si="33"/>
        <v>2.9499010867637301</v>
      </c>
      <c r="I257" s="30">
        <f t="shared" si="40"/>
        <v>0</v>
      </c>
      <c r="J257" s="30">
        <f t="shared" si="41"/>
        <v>0</v>
      </c>
      <c r="K257" s="30">
        <f t="shared" si="42"/>
        <v>0</v>
      </c>
      <c r="L257" s="30">
        <f t="shared" si="43"/>
        <v>100</v>
      </c>
      <c r="M257" s="26">
        <v>0</v>
      </c>
      <c r="N257" s="26">
        <v>0</v>
      </c>
      <c r="O257" s="26">
        <v>1.4800000007799999E-2</v>
      </c>
      <c r="P257" s="23">
        <f t="shared" si="34"/>
        <v>0</v>
      </c>
      <c r="Q257" s="23">
        <f t="shared" si="35"/>
        <v>0</v>
      </c>
      <c r="R257" s="23">
        <f t="shared" si="36"/>
        <v>1.4800000007799999E-2</v>
      </c>
      <c r="S257" s="24">
        <f t="shared" si="37"/>
        <v>0</v>
      </c>
      <c r="T257" s="24">
        <f t="shared" si="38"/>
        <v>0</v>
      </c>
      <c r="U257" s="24">
        <f t="shared" si="39"/>
        <v>0.50171173786836176</v>
      </c>
    </row>
    <row r="258" spans="1:21" ht="15" x14ac:dyDescent="0.25">
      <c r="A258" s="25">
        <v>4214</v>
      </c>
      <c r="B258" s="25" t="s">
        <v>45</v>
      </c>
      <c r="C258" s="23" t="s">
        <v>46</v>
      </c>
      <c r="D258" s="28">
        <v>2.0170309206556398</v>
      </c>
      <c r="E258" s="26">
        <v>0</v>
      </c>
      <c r="F258" s="26">
        <v>0</v>
      </c>
      <c r="G258" s="26">
        <v>0</v>
      </c>
      <c r="H258" s="31">
        <f t="shared" ref="H258:H321" si="44">D258-(E258+F258+G258)</f>
        <v>2.0170309206556398</v>
      </c>
      <c r="I258" s="30">
        <f t="shared" si="40"/>
        <v>0</v>
      </c>
      <c r="J258" s="30">
        <f t="shared" si="41"/>
        <v>0</v>
      </c>
      <c r="K258" s="30">
        <f t="shared" si="42"/>
        <v>0</v>
      </c>
      <c r="L258" s="30">
        <f t="shared" si="43"/>
        <v>100</v>
      </c>
      <c r="M258" s="26">
        <v>0</v>
      </c>
      <c r="N258" s="26">
        <v>1.061572621E-6</v>
      </c>
      <c r="O258" s="26">
        <v>5.8096377816000003E-5</v>
      </c>
      <c r="P258" s="23">
        <f t="shared" si="34"/>
        <v>0</v>
      </c>
      <c r="Q258" s="23">
        <f t="shared" si="35"/>
        <v>1.061572621E-6</v>
      </c>
      <c r="R258" s="23">
        <f t="shared" si="36"/>
        <v>5.7034805195E-5</v>
      </c>
      <c r="S258" s="24">
        <f t="shared" si="37"/>
        <v>0</v>
      </c>
      <c r="T258" s="24">
        <f t="shared" si="38"/>
        <v>5.2630458468873335E-5</v>
      </c>
      <c r="U258" s="24">
        <f t="shared" si="39"/>
        <v>2.827661421098132E-3</v>
      </c>
    </row>
    <row r="259" spans="1:21" ht="15" x14ac:dyDescent="0.25">
      <c r="A259" s="25">
        <v>4219</v>
      </c>
      <c r="B259" s="25" t="s">
        <v>50</v>
      </c>
      <c r="C259" s="23" t="s">
        <v>48</v>
      </c>
      <c r="D259" s="28">
        <v>3.03572074441092</v>
      </c>
      <c r="E259" s="26">
        <v>0</v>
      </c>
      <c r="F259" s="26">
        <v>0</v>
      </c>
      <c r="G259" s="26">
        <v>0</v>
      </c>
      <c r="H259" s="31">
        <f t="shared" si="44"/>
        <v>3.03572074441092</v>
      </c>
      <c r="I259" s="30">
        <f t="shared" si="40"/>
        <v>0</v>
      </c>
      <c r="J259" s="30">
        <f t="shared" si="41"/>
        <v>0</v>
      </c>
      <c r="K259" s="30">
        <f t="shared" si="42"/>
        <v>0</v>
      </c>
      <c r="L259" s="30">
        <f t="shared" si="43"/>
        <v>100</v>
      </c>
      <c r="M259" s="26">
        <v>0</v>
      </c>
      <c r="N259" s="26">
        <v>1.7600000001599999E-2</v>
      </c>
      <c r="O259" s="26">
        <v>6.7105481536400002E-2</v>
      </c>
      <c r="P259" s="23">
        <f t="shared" ref="P259:P322" si="45">M259</f>
        <v>0</v>
      </c>
      <c r="Q259" s="23">
        <f t="shared" ref="Q259:Q322" si="46">N259-M259</f>
        <v>1.7600000001599999E-2</v>
      </c>
      <c r="R259" s="23">
        <f t="shared" ref="R259:R322" si="47">O259-N259</f>
        <v>4.95054815348E-2</v>
      </c>
      <c r="S259" s="24">
        <f t="shared" ref="S259:S322" si="48">P259/D259*100</f>
        <v>0</v>
      </c>
      <c r="T259" s="24">
        <f t="shared" ref="T259:T322" si="49">Q259/D259*100</f>
        <v>0.57976347244730742</v>
      </c>
      <c r="U259" s="24">
        <f t="shared" ref="U259:U322" si="50">R259/D259*100</f>
        <v>1.630765333930823</v>
      </c>
    </row>
    <row r="260" spans="1:21" ht="15" x14ac:dyDescent="0.25">
      <c r="A260" s="25">
        <v>4221</v>
      </c>
      <c r="B260" s="25" t="s">
        <v>45</v>
      </c>
      <c r="C260" s="23" t="s">
        <v>46</v>
      </c>
      <c r="D260" s="28">
        <v>0.91079640974903697</v>
      </c>
      <c r="E260" s="26">
        <v>0</v>
      </c>
      <c r="F260" s="26">
        <v>0</v>
      </c>
      <c r="G260" s="26">
        <v>0</v>
      </c>
      <c r="H260" s="31">
        <f t="shared" si="44"/>
        <v>0.91079640974903697</v>
      </c>
      <c r="I260" s="30">
        <f t="shared" ref="I260:I323" si="51">E260/D260*100</f>
        <v>0</v>
      </c>
      <c r="J260" s="30">
        <f t="shared" ref="J260:J323" si="52">F260/D260*100</f>
        <v>0</v>
      </c>
      <c r="K260" s="30">
        <f t="shared" ref="K260:K323" si="53">G260/D260*100</f>
        <v>0</v>
      </c>
      <c r="L260" s="30">
        <f t="shared" ref="L260:L323" si="54">100-K260-J260-I260</f>
        <v>100</v>
      </c>
      <c r="M260" s="26">
        <v>0</v>
      </c>
      <c r="N260" s="26">
        <v>0</v>
      </c>
      <c r="O260" s="26">
        <v>4.6162549438299998E-2</v>
      </c>
      <c r="P260" s="23">
        <f t="shared" si="45"/>
        <v>0</v>
      </c>
      <c r="Q260" s="23">
        <f t="shared" si="46"/>
        <v>0</v>
      </c>
      <c r="R260" s="23">
        <f t="shared" si="47"/>
        <v>4.6162549438299998E-2</v>
      </c>
      <c r="S260" s="24">
        <f t="shared" si="48"/>
        <v>0</v>
      </c>
      <c r="T260" s="24">
        <f t="shared" si="49"/>
        <v>0</v>
      </c>
      <c r="U260" s="24">
        <f t="shared" si="50"/>
        <v>5.0683719154118911</v>
      </c>
    </row>
    <row r="261" spans="1:21" ht="15" x14ac:dyDescent="0.25">
      <c r="A261" s="25">
        <v>4223</v>
      </c>
      <c r="B261" s="25" t="s">
        <v>47</v>
      </c>
      <c r="C261" s="23" t="s">
        <v>46</v>
      </c>
      <c r="D261" s="28">
        <v>0.30204553011742402</v>
      </c>
      <c r="E261" s="26">
        <v>0</v>
      </c>
      <c r="F261" s="26">
        <v>0</v>
      </c>
      <c r="G261" s="26">
        <v>0</v>
      </c>
      <c r="H261" s="31">
        <f t="shared" si="44"/>
        <v>0.30204553011742402</v>
      </c>
      <c r="I261" s="30">
        <f t="shared" si="51"/>
        <v>0</v>
      </c>
      <c r="J261" s="30">
        <f t="shared" si="52"/>
        <v>0</v>
      </c>
      <c r="K261" s="30">
        <f t="shared" si="53"/>
        <v>0</v>
      </c>
      <c r="L261" s="30">
        <f t="shared" si="54"/>
        <v>100</v>
      </c>
      <c r="M261" s="26">
        <v>0</v>
      </c>
      <c r="N261" s="26">
        <v>0</v>
      </c>
      <c r="O261" s="26">
        <v>1.03994710738E-2</v>
      </c>
      <c r="P261" s="23">
        <f t="shared" si="45"/>
        <v>0</v>
      </c>
      <c r="Q261" s="23">
        <f t="shared" si="46"/>
        <v>0</v>
      </c>
      <c r="R261" s="23">
        <f t="shared" si="47"/>
        <v>1.03994710738E-2</v>
      </c>
      <c r="S261" s="24">
        <f t="shared" si="48"/>
        <v>0</v>
      </c>
      <c r="T261" s="24">
        <f t="shared" si="49"/>
        <v>0</v>
      </c>
      <c r="U261" s="24">
        <f t="shared" si="50"/>
        <v>3.4430143924848262</v>
      </c>
    </row>
    <row r="262" spans="1:21" ht="15" x14ac:dyDescent="0.25">
      <c r="A262" s="25">
        <v>4227</v>
      </c>
      <c r="B262" s="25" t="s">
        <v>45</v>
      </c>
      <c r="C262" s="23" t="s">
        <v>46</v>
      </c>
      <c r="D262" s="28">
        <v>1.70029243389647</v>
      </c>
      <c r="E262" s="26">
        <v>0</v>
      </c>
      <c r="F262" s="26">
        <v>0</v>
      </c>
      <c r="G262" s="26">
        <v>0</v>
      </c>
      <c r="H262" s="31">
        <f t="shared" si="44"/>
        <v>1.70029243389647</v>
      </c>
      <c r="I262" s="30">
        <f t="shared" si="51"/>
        <v>0</v>
      </c>
      <c r="J262" s="30">
        <f t="shared" si="52"/>
        <v>0</v>
      </c>
      <c r="K262" s="30">
        <f t="shared" si="53"/>
        <v>0</v>
      </c>
      <c r="L262" s="30">
        <f t="shared" si="54"/>
        <v>100</v>
      </c>
      <c r="M262" s="26">
        <v>1.0399999999200001E-2</v>
      </c>
      <c r="N262" s="26">
        <v>1.07999999991E-2</v>
      </c>
      <c r="O262" s="26">
        <v>2.4800000003400002E-2</v>
      </c>
      <c r="P262" s="23">
        <f t="shared" si="45"/>
        <v>1.0399999999200001E-2</v>
      </c>
      <c r="Q262" s="23">
        <f t="shared" si="46"/>
        <v>3.9999999989999944E-4</v>
      </c>
      <c r="R262" s="23">
        <f t="shared" si="47"/>
        <v>1.4000000004300002E-2</v>
      </c>
      <c r="S262" s="24">
        <f t="shared" si="48"/>
        <v>0.61165948820738281</v>
      </c>
      <c r="T262" s="24">
        <f t="shared" si="49"/>
        <v>2.3525364926981453E-2</v>
      </c>
      <c r="U262" s="24">
        <f t="shared" si="50"/>
        <v>0.82338777290309662</v>
      </c>
    </row>
    <row r="263" spans="1:21" ht="15" x14ac:dyDescent="0.25">
      <c r="A263" s="25">
        <v>4228</v>
      </c>
      <c r="B263" s="25" t="s">
        <v>45</v>
      </c>
      <c r="C263" s="23" t="s">
        <v>46</v>
      </c>
      <c r="D263" s="28">
        <v>3.5404053175896499</v>
      </c>
      <c r="E263" s="26">
        <v>0</v>
      </c>
      <c r="F263" s="26">
        <v>0</v>
      </c>
      <c r="G263" s="26">
        <v>0</v>
      </c>
      <c r="H263" s="31">
        <f t="shared" si="44"/>
        <v>3.5404053175896499</v>
      </c>
      <c r="I263" s="30">
        <f t="shared" si="51"/>
        <v>0</v>
      </c>
      <c r="J263" s="30">
        <f t="shared" si="52"/>
        <v>0</v>
      </c>
      <c r="K263" s="30">
        <f t="shared" si="53"/>
        <v>0</v>
      </c>
      <c r="L263" s="30">
        <f t="shared" si="54"/>
        <v>100</v>
      </c>
      <c r="M263" s="26">
        <v>0</v>
      </c>
      <c r="N263" s="26">
        <v>1.8400000000799999E-2</v>
      </c>
      <c r="O263" s="26">
        <v>0.124597060691</v>
      </c>
      <c r="P263" s="23">
        <f t="shared" si="45"/>
        <v>0</v>
      </c>
      <c r="Q263" s="23">
        <f t="shared" si="46"/>
        <v>1.8400000000799999E-2</v>
      </c>
      <c r="R263" s="23">
        <f t="shared" si="47"/>
        <v>0.1061970606902</v>
      </c>
      <c r="S263" s="24">
        <f t="shared" si="48"/>
        <v>0</v>
      </c>
      <c r="T263" s="24">
        <f t="shared" si="49"/>
        <v>0.5197145058331043</v>
      </c>
      <c r="U263" s="24">
        <f t="shared" si="50"/>
        <v>2.9995735279965126</v>
      </c>
    </row>
    <row r="264" spans="1:21" ht="15" x14ac:dyDescent="0.25">
      <c r="A264" s="32">
        <v>4236</v>
      </c>
      <c r="B264" s="23" t="s">
        <v>45</v>
      </c>
      <c r="C264" s="23" t="s">
        <v>46</v>
      </c>
      <c r="D264" s="23">
        <v>0.22067628076675699</v>
      </c>
      <c r="E264" s="26">
        <v>0</v>
      </c>
      <c r="F264" s="26">
        <v>0</v>
      </c>
      <c r="G264" s="26">
        <v>0</v>
      </c>
      <c r="H264" s="31">
        <f t="shared" si="44"/>
        <v>0.22067628076675699</v>
      </c>
      <c r="I264" s="30">
        <f t="shared" si="51"/>
        <v>0</v>
      </c>
      <c r="J264" s="30">
        <f t="shared" si="52"/>
        <v>0</v>
      </c>
      <c r="K264" s="30">
        <f t="shared" si="53"/>
        <v>0</v>
      </c>
      <c r="L264" s="30">
        <f t="shared" si="54"/>
        <v>100</v>
      </c>
      <c r="M264" s="26">
        <v>0</v>
      </c>
      <c r="N264" s="26">
        <v>0</v>
      </c>
      <c r="O264" s="26">
        <v>0</v>
      </c>
      <c r="P264" s="23">
        <f t="shared" si="45"/>
        <v>0</v>
      </c>
      <c r="Q264" s="23">
        <f t="shared" si="46"/>
        <v>0</v>
      </c>
      <c r="R264" s="23">
        <f t="shared" si="47"/>
        <v>0</v>
      </c>
      <c r="S264" s="24">
        <f t="shared" si="48"/>
        <v>0</v>
      </c>
      <c r="T264" s="24">
        <f t="shared" si="49"/>
        <v>0</v>
      </c>
      <c r="U264" s="24">
        <f t="shared" si="50"/>
        <v>0</v>
      </c>
    </row>
    <row r="265" spans="1:21" ht="15" x14ac:dyDescent="0.25">
      <c r="A265" s="32">
        <v>4242</v>
      </c>
      <c r="B265" s="23" t="s">
        <v>45</v>
      </c>
      <c r="C265" s="23" t="s">
        <v>46</v>
      </c>
      <c r="D265" s="23">
        <v>0.23996568823847</v>
      </c>
      <c r="E265" s="26">
        <v>0</v>
      </c>
      <c r="F265" s="26">
        <v>0</v>
      </c>
      <c r="G265" s="26">
        <v>0</v>
      </c>
      <c r="H265" s="31">
        <f t="shared" si="44"/>
        <v>0.23996568823847</v>
      </c>
      <c r="I265" s="30">
        <f t="shared" si="51"/>
        <v>0</v>
      </c>
      <c r="J265" s="30">
        <f t="shared" si="52"/>
        <v>0</v>
      </c>
      <c r="K265" s="30">
        <f t="shared" si="53"/>
        <v>0</v>
      </c>
      <c r="L265" s="30">
        <f t="shared" si="54"/>
        <v>100</v>
      </c>
      <c r="M265" s="26">
        <v>0</v>
      </c>
      <c r="N265" s="26">
        <v>0</v>
      </c>
      <c r="O265" s="26">
        <v>2.8566579087399999E-2</v>
      </c>
      <c r="P265" s="23">
        <f t="shared" si="45"/>
        <v>0</v>
      </c>
      <c r="Q265" s="23">
        <f t="shared" si="46"/>
        <v>0</v>
      </c>
      <c r="R265" s="23">
        <f t="shared" si="47"/>
        <v>2.8566579087399999E-2</v>
      </c>
      <c r="S265" s="24">
        <f t="shared" si="48"/>
        <v>0</v>
      </c>
      <c r="T265" s="24">
        <f t="shared" si="49"/>
        <v>0</v>
      </c>
      <c r="U265" s="24">
        <f t="shared" si="50"/>
        <v>11.90444321315282</v>
      </c>
    </row>
    <row r="266" spans="1:21" ht="15" x14ac:dyDescent="0.25">
      <c r="A266" s="25">
        <v>4249</v>
      </c>
      <c r="B266" s="25" t="s">
        <v>45</v>
      </c>
      <c r="C266" s="23" t="s">
        <v>46</v>
      </c>
      <c r="D266" s="28">
        <v>0.86846060171606199</v>
      </c>
      <c r="E266" s="26">
        <v>0</v>
      </c>
      <c r="F266" s="26">
        <v>0</v>
      </c>
      <c r="G266" s="26">
        <v>0</v>
      </c>
      <c r="H266" s="31">
        <f t="shared" si="44"/>
        <v>0.86846060171606199</v>
      </c>
      <c r="I266" s="30">
        <f t="shared" si="51"/>
        <v>0</v>
      </c>
      <c r="J266" s="30">
        <f t="shared" si="52"/>
        <v>0</v>
      </c>
      <c r="K266" s="30">
        <f t="shared" si="53"/>
        <v>0</v>
      </c>
      <c r="L266" s="30">
        <f t="shared" si="54"/>
        <v>100</v>
      </c>
      <c r="M266" s="26">
        <v>0</v>
      </c>
      <c r="N266" s="26">
        <v>1.71284161092E-2</v>
      </c>
      <c r="O266" s="26">
        <v>2.8178615184799999E-2</v>
      </c>
      <c r="P266" s="23">
        <f t="shared" si="45"/>
        <v>0</v>
      </c>
      <c r="Q266" s="23">
        <f t="shared" si="46"/>
        <v>1.71284161092E-2</v>
      </c>
      <c r="R266" s="23">
        <f t="shared" si="47"/>
        <v>1.1050199075599999E-2</v>
      </c>
      <c r="S266" s="24">
        <f t="shared" si="48"/>
        <v>0</v>
      </c>
      <c r="T266" s="24">
        <f t="shared" si="49"/>
        <v>1.9722732470942916</v>
      </c>
      <c r="U266" s="24">
        <f t="shared" si="50"/>
        <v>1.2723892199329492</v>
      </c>
    </row>
    <row r="267" spans="1:21" ht="15" x14ac:dyDescent="0.25">
      <c r="A267" s="32">
        <v>4250</v>
      </c>
      <c r="B267" s="23" t="s">
        <v>50</v>
      </c>
      <c r="C267" s="23" t="s">
        <v>48</v>
      </c>
      <c r="D267" s="23">
        <v>1.1498283113071901</v>
      </c>
      <c r="E267" s="26">
        <v>0</v>
      </c>
      <c r="F267" s="26">
        <v>0</v>
      </c>
      <c r="G267" s="26">
        <v>0</v>
      </c>
      <c r="H267" s="31">
        <f t="shared" si="44"/>
        <v>1.1498283113071901</v>
      </c>
      <c r="I267" s="30">
        <f t="shared" si="51"/>
        <v>0</v>
      </c>
      <c r="J267" s="30">
        <f t="shared" si="52"/>
        <v>0</v>
      </c>
      <c r="K267" s="30">
        <f t="shared" si="53"/>
        <v>0</v>
      </c>
      <c r="L267" s="30">
        <f t="shared" si="54"/>
        <v>100</v>
      </c>
      <c r="M267" s="26">
        <v>0</v>
      </c>
      <c r="N267" s="26">
        <v>1.27999999993E-2</v>
      </c>
      <c r="O267" s="26">
        <v>2.33674600636E-2</v>
      </c>
      <c r="P267" s="23">
        <f t="shared" si="45"/>
        <v>0</v>
      </c>
      <c r="Q267" s="23">
        <f t="shared" si="46"/>
        <v>1.27999999993E-2</v>
      </c>
      <c r="R267" s="23">
        <f t="shared" si="47"/>
        <v>1.05674600643E-2</v>
      </c>
      <c r="S267" s="24">
        <f t="shared" si="48"/>
        <v>0</v>
      </c>
      <c r="T267" s="24">
        <f t="shared" si="49"/>
        <v>1.1132096742989599</v>
      </c>
      <c r="U267" s="24">
        <f t="shared" si="50"/>
        <v>0.9190467794523437</v>
      </c>
    </row>
    <row r="268" spans="1:21" ht="15" x14ac:dyDescent="0.25">
      <c r="A268" s="25">
        <v>4252</v>
      </c>
      <c r="B268" s="25" t="s">
        <v>45</v>
      </c>
      <c r="C268" s="23" t="s">
        <v>46</v>
      </c>
      <c r="D268" s="28">
        <v>5.2376965134241997</v>
      </c>
      <c r="E268" s="26">
        <v>0</v>
      </c>
      <c r="F268" s="26">
        <v>0</v>
      </c>
      <c r="G268" s="26">
        <v>0</v>
      </c>
      <c r="H268" s="31">
        <f t="shared" si="44"/>
        <v>5.2376965134241997</v>
      </c>
      <c r="I268" s="30">
        <f t="shared" si="51"/>
        <v>0</v>
      </c>
      <c r="J268" s="30">
        <f t="shared" si="52"/>
        <v>0</v>
      </c>
      <c r="K268" s="30">
        <f t="shared" si="53"/>
        <v>0</v>
      </c>
      <c r="L268" s="30">
        <f t="shared" si="54"/>
        <v>100</v>
      </c>
      <c r="M268" s="26">
        <v>5.5199999999700003E-2</v>
      </c>
      <c r="N268" s="26">
        <v>0.30081683310700003</v>
      </c>
      <c r="O268" s="26">
        <v>0.79680008363900001</v>
      </c>
      <c r="P268" s="23">
        <f t="shared" si="45"/>
        <v>5.5199999999700003E-2</v>
      </c>
      <c r="Q268" s="23">
        <f t="shared" si="46"/>
        <v>0.24561683310730004</v>
      </c>
      <c r="R268" s="23">
        <f t="shared" si="47"/>
        <v>0.49598325053199999</v>
      </c>
      <c r="S268" s="24">
        <f t="shared" si="48"/>
        <v>1.0538984047323585</v>
      </c>
      <c r="T268" s="24">
        <f t="shared" si="49"/>
        <v>4.6894055903732657</v>
      </c>
      <c r="U268" s="24">
        <f t="shared" si="50"/>
        <v>9.4694919658058936</v>
      </c>
    </row>
    <row r="269" spans="1:21" ht="15" x14ac:dyDescent="0.25">
      <c r="A269" s="25">
        <v>4253</v>
      </c>
      <c r="B269" s="25" t="s">
        <v>45</v>
      </c>
      <c r="C269" s="23" t="s">
        <v>46</v>
      </c>
      <c r="D269" s="28">
        <v>1.63454702951055</v>
      </c>
      <c r="E269" s="26">
        <v>0</v>
      </c>
      <c r="F269" s="26">
        <v>0</v>
      </c>
      <c r="G269" s="26">
        <v>0</v>
      </c>
      <c r="H269" s="31">
        <f t="shared" si="44"/>
        <v>1.63454702951055</v>
      </c>
      <c r="I269" s="30">
        <f t="shared" si="51"/>
        <v>0</v>
      </c>
      <c r="J269" s="30">
        <f t="shared" si="52"/>
        <v>0</v>
      </c>
      <c r="K269" s="30">
        <f t="shared" si="53"/>
        <v>0</v>
      </c>
      <c r="L269" s="30">
        <f t="shared" si="54"/>
        <v>100</v>
      </c>
      <c r="M269" s="26">
        <v>2.46896608281E-2</v>
      </c>
      <c r="N269" s="26">
        <v>4.3299772129500001E-2</v>
      </c>
      <c r="O269" s="26">
        <v>0.123584504964</v>
      </c>
      <c r="P269" s="23">
        <f t="shared" si="45"/>
        <v>2.46896608281E-2</v>
      </c>
      <c r="Q269" s="23">
        <f t="shared" si="46"/>
        <v>1.8610111301400001E-2</v>
      </c>
      <c r="R269" s="23">
        <f t="shared" si="47"/>
        <v>8.0284732834499994E-2</v>
      </c>
      <c r="S269" s="24">
        <f t="shared" si="48"/>
        <v>1.5104894739855292</v>
      </c>
      <c r="T269" s="24">
        <f t="shared" si="49"/>
        <v>1.1385485376320206</v>
      </c>
      <c r="U269" s="24">
        <f t="shared" si="50"/>
        <v>4.9117419924308026</v>
      </c>
    </row>
    <row r="270" spans="1:21" ht="15" x14ac:dyDescent="0.25">
      <c r="A270" s="25">
        <v>4254</v>
      </c>
      <c r="B270" s="25" t="s">
        <v>45</v>
      </c>
      <c r="C270" s="23" t="s">
        <v>46</v>
      </c>
      <c r="D270" s="28">
        <v>0.54678489498507299</v>
      </c>
      <c r="E270" s="26">
        <v>0</v>
      </c>
      <c r="F270" s="26">
        <v>0</v>
      </c>
      <c r="G270" s="26">
        <v>0</v>
      </c>
      <c r="H270" s="31">
        <f t="shared" si="44"/>
        <v>0.54678489498507299</v>
      </c>
      <c r="I270" s="30">
        <f t="shared" si="51"/>
        <v>0</v>
      </c>
      <c r="J270" s="30">
        <f t="shared" si="52"/>
        <v>0</v>
      </c>
      <c r="K270" s="30">
        <f t="shared" si="53"/>
        <v>0</v>
      </c>
      <c r="L270" s="30">
        <f t="shared" si="54"/>
        <v>100</v>
      </c>
      <c r="M270" s="26">
        <v>5.6735134110400001E-2</v>
      </c>
      <c r="N270" s="26">
        <v>7.6795343000199995E-2</v>
      </c>
      <c r="O270" s="26">
        <v>0.24626488265400001</v>
      </c>
      <c r="P270" s="23">
        <f t="shared" si="45"/>
        <v>5.6735134110400001E-2</v>
      </c>
      <c r="Q270" s="23">
        <f t="shared" si="46"/>
        <v>2.0060208889799994E-2</v>
      </c>
      <c r="R270" s="23">
        <f t="shared" si="47"/>
        <v>0.16946953965380002</v>
      </c>
      <c r="S270" s="24">
        <f t="shared" si="48"/>
        <v>10.376134130762491</v>
      </c>
      <c r="T270" s="24">
        <f t="shared" si="49"/>
        <v>3.6687569597817125</v>
      </c>
      <c r="U270" s="24">
        <f t="shared" si="50"/>
        <v>30.993822471710097</v>
      </c>
    </row>
    <row r="271" spans="1:21" ht="15" x14ac:dyDescent="0.25">
      <c r="A271" s="25">
        <v>4255</v>
      </c>
      <c r="B271" s="25" t="s">
        <v>45</v>
      </c>
      <c r="C271" s="23" t="s">
        <v>46</v>
      </c>
      <c r="D271" s="28">
        <v>2.7699970213485301</v>
      </c>
      <c r="E271" s="26">
        <v>0</v>
      </c>
      <c r="F271" s="26">
        <v>0</v>
      </c>
      <c r="G271" s="26">
        <v>0</v>
      </c>
      <c r="H271" s="31">
        <f t="shared" si="44"/>
        <v>2.7699970213485301</v>
      </c>
      <c r="I271" s="30">
        <f t="shared" si="51"/>
        <v>0</v>
      </c>
      <c r="J271" s="30">
        <f t="shared" si="52"/>
        <v>0</v>
      </c>
      <c r="K271" s="30">
        <f t="shared" si="53"/>
        <v>0</v>
      </c>
      <c r="L271" s="30">
        <f t="shared" si="54"/>
        <v>100</v>
      </c>
      <c r="M271" s="26">
        <v>2.7355499265199999E-2</v>
      </c>
      <c r="N271" s="26">
        <v>4.1565809546100001E-2</v>
      </c>
      <c r="O271" s="26">
        <v>0.24858541583300001</v>
      </c>
      <c r="P271" s="23">
        <f t="shared" si="45"/>
        <v>2.7355499265199999E-2</v>
      </c>
      <c r="Q271" s="23">
        <f t="shared" si="46"/>
        <v>1.4210310280900001E-2</v>
      </c>
      <c r="R271" s="23">
        <f t="shared" si="47"/>
        <v>0.2070196062869</v>
      </c>
      <c r="S271" s="24">
        <f t="shared" si="48"/>
        <v>0.98756421232115243</v>
      </c>
      <c r="T271" s="24">
        <f t="shared" si="49"/>
        <v>0.51300814301893838</v>
      </c>
      <c r="U271" s="24">
        <f t="shared" si="50"/>
        <v>7.4736400325122272</v>
      </c>
    </row>
    <row r="272" spans="1:21" ht="15" x14ac:dyDescent="0.25">
      <c r="A272" s="25">
        <v>4256</v>
      </c>
      <c r="B272" s="25" t="s">
        <v>45</v>
      </c>
      <c r="C272" s="23" t="s">
        <v>46</v>
      </c>
      <c r="D272" s="28">
        <v>1.89607413264738</v>
      </c>
      <c r="E272" s="26">
        <v>0</v>
      </c>
      <c r="F272" s="26">
        <v>0</v>
      </c>
      <c r="G272" s="26">
        <v>0</v>
      </c>
      <c r="H272" s="31">
        <f t="shared" si="44"/>
        <v>1.89607413264738</v>
      </c>
      <c r="I272" s="30">
        <f t="shared" si="51"/>
        <v>0</v>
      </c>
      <c r="J272" s="30">
        <f t="shared" si="52"/>
        <v>0</v>
      </c>
      <c r="K272" s="30">
        <f t="shared" si="53"/>
        <v>0</v>
      </c>
      <c r="L272" s="30">
        <f t="shared" si="54"/>
        <v>100</v>
      </c>
      <c r="M272" s="26">
        <v>0</v>
      </c>
      <c r="N272" s="26">
        <v>7.7793354639699996E-3</v>
      </c>
      <c r="O272" s="26">
        <v>4.98595855192E-2</v>
      </c>
      <c r="P272" s="23">
        <f t="shared" si="45"/>
        <v>0</v>
      </c>
      <c r="Q272" s="23">
        <f t="shared" si="46"/>
        <v>7.7793354639699996E-3</v>
      </c>
      <c r="R272" s="23">
        <f t="shared" si="47"/>
        <v>4.2080250055230001E-2</v>
      </c>
      <c r="S272" s="24">
        <f t="shared" si="48"/>
        <v>0</v>
      </c>
      <c r="T272" s="24">
        <f t="shared" si="49"/>
        <v>0.41028646137944819</v>
      </c>
      <c r="U272" s="24">
        <f t="shared" si="50"/>
        <v>2.2193356963567532</v>
      </c>
    </row>
    <row r="273" spans="1:21" ht="15" x14ac:dyDescent="0.25">
      <c r="A273" s="25">
        <v>4258</v>
      </c>
      <c r="B273" s="25" t="s">
        <v>45</v>
      </c>
      <c r="C273" s="23" t="s">
        <v>46</v>
      </c>
      <c r="D273" s="28">
        <v>0.48297458434641499</v>
      </c>
      <c r="E273" s="26">
        <v>0</v>
      </c>
      <c r="F273" s="26">
        <v>0</v>
      </c>
      <c r="G273" s="26">
        <v>0</v>
      </c>
      <c r="H273" s="31">
        <f t="shared" si="44"/>
        <v>0.48297458434641499</v>
      </c>
      <c r="I273" s="30">
        <f t="shared" si="51"/>
        <v>0</v>
      </c>
      <c r="J273" s="30">
        <f t="shared" si="52"/>
        <v>0</v>
      </c>
      <c r="K273" s="30">
        <f t="shared" si="53"/>
        <v>0</v>
      </c>
      <c r="L273" s="30">
        <f t="shared" si="54"/>
        <v>100</v>
      </c>
      <c r="M273" s="26">
        <v>2.1143008739200001E-3</v>
      </c>
      <c r="N273" s="26">
        <v>4.0326926053000003E-3</v>
      </c>
      <c r="O273" s="26">
        <v>2.9614076663000002E-2</v>
      </c>
      <c r="P273" s="23">
        <f t="shared" si="45"/>
        <v>2.1143008739200001E-3</v>
      </c>
      <c r="Q273" s="23">
        <f t="shared" si="46"/>
        <v>1.9183917313800002E-3</v>
      </c>
      <c r="R273" s="23">
        <f t="shared" si="47"/>
        <v>2.5581384057700003E-2</v>
      </c>
      <c r="S273" s="24">
        <f t="shared" si="48"/>
        <v>0.43776648760538328</v>
      </c>
      <c r="T273" s="24">
        <f t="shared" si="49"/>
        <v>0.3972034540856974</v>
      </c>
      <c r="U273" s="24">
        <f t="shared" si="50"/>
        <v>5.2966315178505701</v>
      </c>
    </row>
    <row r="274" spans="1:21" ht="15" x14ac:dyDescent="0.25">
      <c r="A274" s="25">
        <v>4260</v>
      </c>
      <c r="B274" s="25" t="s">
        <v>45</v>
      </c>
      <c r="C274" s="23" t="s">
        <v>46</v>
      </c>
      <c r="D274" s="28">
        <v>1.05974838524366</v>
      </c>
      <c r="E274" s="26">
        <v>0</v>
      </c>
      <c r="F274" s="26">
        <v>0</v>
      </c>
      <c r="G274" s="26">
        <v>0</v>
      </c>
      <c r="H274" s="31">
        <f t="shared" si="44"/>
        <v>1.05974838524366</v>
      </c>
      <c r="I274" s="30">
        <f t="shared" si="51"/>
        <v>0</v>
      </c>
      <c r="J274" s="30">
        <f t="shared" si="52"/>
        <v>0</v>
      </c>
      <c r="K274" s="30">
        <f t="shared" si="53"/>
        <v>0</v>
      </c>
      <c r="L274" s="30">
        <f t="shared" si="54"/>
        <v>100</v>
      </c>
      <c r="M274" s="26">
        <v>1.21304278769E-2</v>
      </c>
      <c r="N274" s="26">
        <v>3.7341009480199999E-2</v>
      </c>
      <c r="O274" s="26">
        <v>6.8442155898399998E-2</v>
      </c>
      <c r="P274" s="23">
        <f t="shared" si="45"/>
        <v>1.21304278769E-2</v>
      </c>
      <c r="Q274" s="23">
        <f t="shared" si="46"/>
        <v>2.52105816033E-2</v>
      </c>
      <c r="R274" s="23">
        <f t="shared" si="47"/>
        <v>3.1101146418199999E-2</v>
      </c>
      <c r="S274" s="24">
        <f t="shared" si="48"/>
        <v>1.1446516971206275</v>
      </c>
      <c r="T274" s="24">
        <f t="shared" si="49"/>
        <v>2.3789214453488898</v>
      </c>
      <c r="U274" s="24">
        <f t="shared" si="50"/>
        <v>2.9347670495434768</v>
      </c>
    </row>
    <row r="275" spans="1:21" ht="15" x14ac:dyDescent="0.25">
      <c r="A275" s="25">
        <v>4263</v>
      </c>
      <c r="B275" s="25" t="s">
        <v>45</v>
      </c>
      <c r="C275" s="23" t="s">
        <v>46</v>
      </c>
      <c r="D275" s="28">
        <v>0.265475233521757</v>
      </c>
      <c r="E275" s="26">
        <v>0</v>
      </c>
      <c r="F275" s="26">
        <v>0</v>
      </c>
      <c r="G275" s="26">
        <v>0</v>
      </c>
      <c r="H275" s="31">
        <f t="shared" si="44"/>
        <v>0.265475233521757</v>
      </c>
      <c r="I275" s="30">
        <f t="shared" si="51"/>
        <v>0</v>
      </c>
      <c r="J275" s="30">
        <f t="shared" si="52"/>
        <v>0</v>
      </c>
      <c r="K275" s="30">
        <f t="shared" si="53"/>
        <v>0</v>
      </c>
      <c r="L275" s="30">
        <f t="shared" si="54"/>
        <v>100</v>
      </c>
      <c r="M275" s="26">
        <v>0</v>
      </c>
      <c r="N275" s="26">
        <v>5.5828422854099996E-3</v>
      </c>
      <c r="O275" s="26">
        <v>0.102191101021</v>
      </c>
      <c r="P275" s="23">
        <f t="shared" si="45"/>
        <v>0</v>
      </c>
      <c r="Q275" s="23">
        <f t="shared" si="46"/>
        <v>5.5828422854099996E-3</v>
      </c>
      <c r="R275" s="23">
        <f t="shared" si="47"/>
        <v>9.6608258735589994E-2</v>
      </c>
      <c r="S275" s="24">
        <f t="shared" si="48"/>
        <v>0</v>
      </c>
      <c r="T275" s="24">
        <f t="shared" si="49"/>
        <v>2.1029616252140739</v>
      </c>
      <c r="U275" s="24">
        <f t="shared" si="50"/>
        <v>36.390686036508363</v>
      </c>
    </row>
    <row r="276" spans="1:21" ht="15" x14ac:dyDescent="0.25">
      <c r="A276" s="25">
        <v>4278</v>
      </c>
      <c r="B276" s="25" t="s">
        <v>45</v>
      </c>
      <c r="C276" s="23" t="s">
        <v>46</v>
      </c>
      <c r="D276" s="28">
        <v>0.18026110872046899</v>
      </c>
      <c r="E276" s="26">
        <v>0</v>
      </c>
      <c r="F276" s="26">
        <v>0</v>
      </c>
      <c r="G276" s="26">
        <v>0</v>
      </c>
      <c r="H276" s="31">
        <f t="shared" si="44"/>
        <v>0.18026110872046899</v>
      </c>
      <c r="I276" s="30">
        <f t="shared" si="51"/>
        <v>0</v>
      </c>
      <c r="J276" s="30">
        <f t="shared" si="52"/>
        <v>0</v>
      </c>
      <c r="K276" s="30">
        <f t="shared" si="53"/>
        <v>0</v>
      </c>
      <c r="L276" s="30">
        <f t="shared" si="54"/>
        <v>100</v>
      </c>
      <c r="M276" s="26">
        <v>0</v>
      </c>
      <c r="N276" s="26">
        <v>0</v>
      </c>
      <c r="O276" s="26">
        <v>0</v>
      </c>
      <c r="P276" s="23">
        <f t="shared" si="45"/>
        <v>0</v>
      </c>
      <c r="Q276" s="23">
        <f t="shared" si="46"/>
        <v>0</v>
      </c>
      <c r="R276" s="23">
        <f t="shared" si="47"/>
        <v>0</v>
      </c>
      <c r="S276" s="24">
        <f t="shared" si="48"/>
        <v>0</v>
      </c>
      <c r="T276" s="24">
        <f t="shared" si="49"/>
        <v>0</v>
      </c>
      <c r="U276" s="24">
        <f t="shared" si="50"/>
        <v>0</v>
      </c>
    </row>
    <row r="277" spans="1:21" ht="15" x14ac:dyDescent="0.25">
      <c r="A277" s="25">
        <v>4282</v>
      </c>
      <c r="B277" s="25" t="s">
        <v>45</v>
      </c>
      <c r="C277" s="23" t="s">
        <v>46</v>
      </c>
      <c r="D277" s="27">
        <v>0.96252032925261399</v>
      </c>
      <c r="E277" s="26">
        <v>0</v>
      </c>
      <c r="F277" s="26">
        <v>0</v>
      </c>
      <c r="G277" s="26">
        <v>0</v>
      </c>
      <c r="H277" s="31">
        <f t="shared" si="44"/>
        <v>0.96252032925261399</v>
      </c>
      <c r="I277" s="30">
        <f t="shared" si="51"/>
        <v>0</v>
      </c>
      <c r="J277" s="30">
        <f t="shared" si="52"/>
        <v>0</v>
      </c>
      <c r="K277" s="30">
        <f t="shared" si="53"/>
        <v>0</v>
      </c>
      <c r="L277" s="30">
        <f t="shared" si="54"/>
        <v>100</v>
      </c>
      <c r="M277" s="26">
        <v>0</v>
      </c>
      <c r="N277" s="26">
        <v>0</v>
      </c>
      <c r="O277" s="26">
        <v>4.7999999994099998E-2</v>
      </c>
      <c r="P277" s="23">
        <f t="shared" si="45"/>
        <v>0</v>
      </c>
      <c r="Q277" s="23">
        <f t="shared" si="46"/>
        <v>0</v>
      </c>
      <c r="R277" s="23">
        <f t="shared" si="47"/>
        <v>4.7999999994099998E-2</v>
      </c>
      <c r="S277" s="24">
        <f t="shared" si="48"/>
        <v>0</v>
      </c>
      <c r="T277" s="24">
        <f t="shared" si="49"/>
        <v>0</v>
      </c>
      <c r="U277" s="24">
        <f t="shared" si="50"/>
        <v>4.9869076564202492</v>
      </c>
    </row>
    <row r="278" spans="1:21" ht="15" x14ac:dyDescent="0.25">
      <c r="A278" s="25">
        <v>4283</v>
      </c>
      <c r="B278" s="25" t="s">
        <v>45</v>
      </c>
      <c r="C278" s="23" t="s">
        <v>48</v>
      </c>
      <c r="D278" s="28">
        <v>0.63503912975602606</v>
      </c>
      <c r="E278" s="26">
        <v>0</v>
      </c>
      <c r="F278" s="26">
        <v>0</v>
      </c>
      <c r="G278" s="26">
        <v>0</v>
      </c>
      <c r="H278" s="31">
        <f t="shared" si="44"/>
        <v>0.63503912975602606</v>
      </c>
      <c r="I278" s="30">
        <f t="shared" si="51"/>
        <v>0</v>
      </c>
      <c r="J278" s="30">
        <f t="shared" si="52"/>
        <v>0</v>
      </c>
      <c r="K278" s="30">
        <f t="shared" si="53"/>
        <v>0</v>
      </c>
      <c r="L278" s="30">
        <f t="shared" si="54"/>
        <v>100</v>
      </c>
      <c r="M278" s="26">
        <v>0</v>
      </c>
      <c r="N278" s="26">
        <v>3.2171678975900001E-3</v>
      </c>
      <c r="O278" s="26">
        <v>4.9594661201300003E-2</v>
      </c>
      <c r="P278" s="23">
        <f t="shared" si="45"/>
        <v>0</v>
      </c>
      <c r="Q278" s="23">
        <f t="shared" si="46"/>
        <v>3.2171678975900001E-3</v>
      </c>
      <c r="R278" s="23">
        <f t="shared" si="47"/>
        <v>4.637749330371E-2</v>
      </c>
      <c r="S278" s="24">
        <f t="shared" si="48"/>
        <v>0</v>
      </c>
      <c r="T278" s="24">
        <f t="shared" si="49"/>
        <v>0.50660939568023078</v>
      </c>
      <c r="U278" s="24">
        <f t="shared" si="50"/>
        <v>7.3030922238646365</v>
      </c>
    </row>
    <row r="279" spans="1:21" ht="15" x14ac:dyDescent="0.25">
      <c r="A279" s="25">
        <v>4284</v>
      </c>
      <c r="B279" s="25" t="s">
        <v>45</v>
      </c>
      <c r="C279" s="23" t="s">
        <v>48</v>
      </c>
      <c r="D279" s="28">
        <v>1.6519122652965501</v>
      </c>
      <c r="E279" s="26">
        <v>0</v>
      </c>
      <c r="F279" s="26">
        <v>0</v>
      </c>
      <c r="G279" s="26">
        <v>0</v>
      </c>
      <c r="H279" s="31">
        <f t="shared" si="44"/>
        <v>1.6519122652965501</v>
      </c>
      <c r="I279" s="30">
        <f t="shared" si="51"/>
        <v>0</v>
      </c>
      <c r="J279" s="30">
        <f t="shared" si="52"/>
        <v>0</v>
      </c>
      <c r="K279" s="30">
        <f t="shared" si="53"/>
        <v>0</v>
      </c>
      <c r="L279" s="30">
        <f t="shared" si="54"/>
        <v>100</v>
      </c>
      <c r="M279" s="26">
        <v>4.0115429762700001E-2</v>
      </c>
      <c r="N279" s="26">
        <v>9.5172277795899998E-2</v>
      </c>
      <c r="O279" s="26">
        <v>0.225807975056</v>
      </c>
      <c r="P279" s="23">
        <f t="shared" si="45"/>
        <v>4.0115429762700001E-2</v>
      </c>
      <c r="Q279" s="23">
        <f t="shared" si="46"/>
        <v>5.5056848033199997E-2</v>
      </c>
      <c r="R279" s="23">
        <f t="shared" si="47"/>
        <v>0.13063569726009999</v>
      </c>
      <c r="S279" s="24">
        <f t="shared" si="48"/>
        <v>2.4284237489754643</v>
      </c>
      <c r="T279" s="24">
        <f t="shared" si="49"/>
        <v>3.332915990142868</v>
      </c>
      <c r="U279" s="24">
        <f t="shared" si="50"/>
        <v>7.9081498457575989</v>
      </c>
    </row>
    <row r="280" spans="1:21" ht="15" x14ac:dyDescent="0.25">
      <c r="A280" s="32">
        <v>4285</v>
      </c>
      <c r="B280" s="23" t="s">
        <v>50</v>
      </c>
      <c r="C280" s="23" t="s">
        <v>48</v>
      </c>
      <c r="D280" s="23">
        <v>1.3642138747461201</v>
      </c>
      <c r="E280" s="26">
        <v>0</v>
      </c>
      <c r="F280" s="26">
        <v>0</v>
      </c>
      <c r="G280" s="26">
        <v>0.70797288454700003</v>
      </c>
      <c r="H280" s="31">
        <f t="shared" si="44"/>
        <v>0.65624099019912008</v>
      </c>
      <c r="I280" s="30">
        <f t="shared" si="51"/>
        <v>0</v>
      </c>
      <c r="J280" s="30">
        <f t="shared" si="52"/>
        <v>0</v>
      </c>
      <c r="K280" s="30">
        <f t="shared" si="53"/>
        <v>51.896033140606612</v>
      </c>
      <c r="L280" s="30">
        <f t="shared" si="54"/>
        <v>48.103966859393388</v>
      </c>
      <c r="M280" s="26">
        <v>1.82684337797E-3</v>
      </c>
      <c r="N280" s="26">
        <v>1.6453276952499998E-2</v>
      </c>
      <c r="O280" s="26">
        <v>0.121833047224</v>
      </c>
      <c r="P280" s="23">
        <f t="shared" si="45"/>
        <v>1.82684337797E-3</v>
      </c>
      <c r="Q280" s="23">
        <f t="shared" si="46"/>
        <v>1.4626433574529998E-2</v>
      </c>
      <c r="R280" s="23">
        <f t="shared" si="47"/>
        <v>0.1053797702715</v>
      </c>
      <c r="S280" s="24">
        <f t="shared" si="48"/>
        <v>0.13391180164546965</v>
      </c>
      <c r="T280" s="24">
        <f t="shared" si="49"/>
        <v>1.0721510640882443</v>
      </c>
      <c r="U280" s="24">
        <f t="shared" si="50"/>
        <v>7.7245783980251002</v>
      </c>
    </row>
    <row r="281" spans="1:21" ht="15" x14ac:dyDescent="0.25">
      <c r="A281" s="25">
        <v>4286</v>
      </c>
      <c r="B281" s="25" t="s">
        <v>45</v>
      </c>
      <c r="C281" s="23" t="s">
        <v>46</v>
      </c>
      <c r="D281" s="28">
        <v>0.31023621616735297</v>
      </c>
      <c r="E281" s="26">
        <v>0</v>
      </c>
      <c r="F281" s="26">
        <v>0</v>
      </c>
      <c r="G281" s="26">
        <v>0</v>
      </c>
      <c r="H281" s="31">
        <f t="shared" si="44"/>
        <v>0.31023621616735297</v>
      </c>
      <c r="I281" s="30">
        <f t="shared" si="51"/>
        <v>0</v>
      </c>
      <c r="J281" s="30">
        <f t="shared" si="52"/>
        <v>0</v>
      </c>
      <c r="K281" s="30">
        <f t="shared" si="53"/>
        <v>0</v>
      </c>
      <c r="L281" s="30">
        <f t="shared" si="54"/>
        <v>100</v>
      </c>
      <c r="M281" s="26">
        <v>0</v>
      </c>
      <c r="N281" s="26">
        <v>0</v>
      </c>
      <c r="O281" s="26">
        <v>0</v>
      </c>
      <c r="P281" s="23">
        <f t="shared" si="45"/>
        <v>0</v>
      </c>
      <c r="Q281" s="23">
        <f t="shared" si="46"/>
        <v>0</v>
      </c>
      <c r="R281" s="23">
        <f t="shared" si="47"/>
        <v>0</v>
      </c>
      <c r="S281" s="24">
        <f t="shared" si="48"/>
        <v>0</v>
      </c>
      <c r="T281" s="24">
        <f t="shared" si="49"/>
        <v>0</v>
      </c>
      <c r="U281" s="24">
        <f t="shared" si="50"/>
        <v>0</v>
      </c>
    </row>
    <row r="282" spans="1:21" ht="15" x14ac:dyDescent="0.25">
      <c r="A282" s="25">
        <v>4288</v>
      </c>
      <c r="B282" s="25" t="s">
        <v>45</v>
      </c>
      <c r="C282" s="23" t="s">
        <v>46</v>
      </c>
      <c r="D282" s="28">
        <v>1.0780440288497699</v>
      </c>
      <c r="E282" s="26">
        <v>0</v>
      </c>
      <c r="F282" s="26">
        <v>0</v>
      </c>
      <c r="G282" s="26">
        <v>0</v>
      </c>
      <c r="H282" s="31">
        <f t="shared" si="44"/>
        <v>1.0780440288497699</v>
      </c>
      <c r="I282" s="30">
        <f t="shared" si="51"/>
        <v>0</v>
      </c>
      <c r="J282" s="30">
        <f t="shared" si="52"/>
        <v>0</v>
      </c>
      <c r="K282" s="30">
        <f t="shared" si="53"/>
        <v>0</v>
      </c>
      <c r="L282" s="30">
        <f t="shared" si="54"/>
        <v>100</v>
      </c>
      <c r="M282" s="26">
        <v>0</v>
      </c>
      <c r="N282" s="26">
        <v>1.7635680797600001E-4</v>
      </c>
      <c r="O282" s="26">
        <v>2.24273648266E-3</v>
      </c>
      <c r="P282" s="23">
        <f t="shared" si="45"/>
        <v>0</v>
      </c>
      <c r="Q282" s="23">
        <f t="shared" si="46"/>
        <v>1.7635680797600001E-4</v>
      </c>
      <c r="R282" s="23">
        <f t="shared" si="47"/>
        <v>2.0663796746840002E-3</v>
      </c>
      <c r="S282" s="24">
        <f t="shared" si="48"/>
        <v>0</v>
      </c>
      <c r="T282" s="24">
        <f t="shared" si="49"/>
        <v>1.6358961531855589E-2</v>
      </c>
      <c r="U282" s="24">
        <f t="shared" si="50"/>
        <v>0.19167859747702004</v>
      </c>
    </row>
    <row r="283" spans="1:21" ht="15" x14ac:dyDescent="0.25">
      <c r="A283" s="25">
        <v>4289</v>
      </c>
      <c r="B283" s="25" t="s">
        <v>47</v>
      </c>
      <c r="C283" s="23" t="s">
        <v>46</v>
      </c>
      <c r="D283" s="28">
        <v>0.24503829304015501</v>
      </c>
      <c r="E283" s="26">
        <v>0</v>
      </c>
      <c r="F283" s="26">
        <v>0</v>
      </c>
      <c r="G283" s="26">
        <v>3.5495594353699999E-3</v>
      </c>
      <c r="H283" s="31">
        <f t="shared" si="44"/>
        <v>0.24148873360478501</v>
      </c>
      <c r="I283" s="30">
        <f t="shared" si="51"/>
        <v>0</v>
      </c>
      <c r="J283" s="30">
        <f t="shared" si="52"/>
        <v>0</v>
      </c>
      <c r="K283" s="30">
        <f t="shared" si="53"/>
        <v>1.4485733602414237</v>
      </c>
      <c r="L283" s="30">
        <f t="shared" si="54"/>
        <v>98.551426639758574</v>
      </c>
      <c r="M283" s="26">
        <v>0</v>
      </c>
      <c r="N283" s="26">
        <v>0</v>
      </c>
      <c r="O283" s="26">
        <v>1.46621892798E-2</v>
      </c>
      <c r="P283" s="23">
        <f t="shared" si="45"/>
        <v>0</v>
      </c>
      <c r="Q283" s="23">
        <f t="shared" si="46"/>
        <v>0</v>
      </c>
      <c r="R283" s="23">
        <f t="shared" si="47"/>
        <v>1.46621892798E-2</v>
      </c>
      <c r="S283" s="24">
        <f t="shared" si="48"/>
        <v>0</v>
      </c>
      <c r="T283" s="24">
        <f t="shared" si="49"/>
        <v>0</v>
      </c>
      <c r="U283" s="24">
        <f t="shared" si="50"/>
        <v>5.9836318225565144</v>
      </c>
    </row>
    <row r="284" spans="1:21" ht="15" x14ac:dyDescent="0.25">
      <c r="A284" s="32">
        <v>4290</v>
      </c>
      <c r="B284" s="23" t="s">
        <v>50</v>
      </c>
      <c r="C284" s="23" t="s">
        <v>46</v>
      </c>
      <c r="D284" s="23">
        <v>9.0296999588767995E-2</v>
      </c>
      <c r="E284" s="26">
        <v>0</v>
      </c>
      <c r="F284" s="26">
        <v>0</v>
      </c>
      <c r="G284" s="26">
        <v>0</v>
      </c>
      <c r="H284" s="31">
        <f t="shared" si="44"/>
        <v>9.0296999588767995E-2</v>
      </c>
      <c r="I284" s="30">
        <f t="shared" si="51"/>
        <v>0</v>
      </c>
      <c r="J284" s="30">
        <f t="shared" si="52"/>
        <v>0</v>
      </c>
      <c r="K284" s="30">
        <f t="shared" si="53"/>
        <v>0</v>
      </c>
      <c r="L284" s="30">
        <f t="shared" si="54"/>
        <v>100</v>
      </c>
      <c r="M284" s="26">
        <v>0</v>
      </c>
      <c r="N284" s="26">
        <v>0</v>
      </c>
      <c r="O284" s="26">
        <v>1.81997699543E-3</v>
      </c>
      <c r="P284" s="23">
        <f t="shared" si="45"/>
        <v>0</v>
      </c>
      <c r="Q284" s="23">
        <f t="shared" si="46"/>
        <v>0</v>
      </c>
      <c r="R284" s="23">
        <f t="shared" si="47"/>
        <v>1.81997699543E-3</v>
      </c>
      <c r="S284" s="24">
        <f t="shared" si="48"/>
        <v>0</v>
      </c>
      <c r="T284" s="24">
        <f t="shared" si="49"/>
        <v>0</v>
      </c>
      <c r="U284" s="24">
        <f t="shared" si="50"/>
        <v>2.0155453710738649</v>
      </c>
    </row>
    <row r="285" spans="1:21" ht="15" x14ac:dyDescent="0.25">
      <c r="A285" s="25">
        <v>4292</v>
      </c>
      <c r="B285" s="25" t="s">
        <v>47</v>
      </c>
      <c r="C285" s="23" t="s">
        <v>46</v>
      </c>
      <c r="D285" s="28">
        <v>0.454577586703801</v>
      </c>
      <c r="E285" s="26">
        <v>0</v>
      </c>
      <c r="F285" s="26">
        <v>0</v>
      </c>
      <c r="G285" s="26">
        <v>0</v>
      </c>
      <c r="H285" s="31">
        <f t="shared" si="44"/>
        <v>0.454577586703801</v>
      </c>
      <c r="I285" s="30">
        <f t="shared" si="51"/>
        <v>0</v>
      </c>
      <c r="J285" s="30">
        <f t="shared" si="52"/>
        <v>0</v>
      </c>
      <c r="K285" s="30">
        <f t="shared" si="53"/>
        <v>0</v>
      </c>
      <c r="L285" s="30">
        <f t="shared" si="54"/>
        <v>100</v>
      </c>
      <c r="M285" s="26">
        <v>0</v>
      </c>
      <c r="N285" s="26">
        <v>0</v>
      </c>
      <c r="O285" s="26">
        <v>2.99262635518E-2</v>
      </c>
      <c r="P285" s="23">
        <f t="shared" si="45"/>
        <v>0</v>
      </c>
      <c r="Q285" s="23">
        <f t="shared" si="46"/>
        <v>0</v>
      </c>
      <c r="R285" s="23">
        <f t="shared" si="47"/>
        <v>2.99262635518E-2</v>
      </c>
      <c r="S285" s="24">
        <f t="shared" si="48"/>
        <v>0</v>
      </c>
      <c r="T285" s="24">
        <f t="shared" si="49"/>
        <v>0</v>
      </c>
      <c r="U285" s="24">
        <f t="shared" si="50"/>
        <v>6.5833126021014561</v>
      </c>
    </row>
    <row r="286" spans="1:21" ht="15" x14ac:dyDescent="0.25">
      <c r="A286" s="25">
        <v>4300</v>
      </c>
      <c r="B286" s="25" t="s">
        <v>45</v>
      </c>
      <c r="C286" s="23" t="s">
        <v>46</v>
      </c>
      <c r="D286" s="28">
        <v>0.339401217238744</v>
      </c>
      <c r="E286" s="26">
        <v>0</v>
      </c>
      <c r="F286" s="26">
        <v>0</v>
      </c>
      <c r="G286" s="26">
        <v>0</v>
      </c>
      <c r="H286" s="31">
        <f t="shared" si="44"/>
        <v>0.339401217238744</v>
      </c>
      <c r="I286" s="30">
        <f t="shared" si="51"/>
        <v>0</v>
      </c>
      <c r="J286" s="30">
        <f t="shared" si="52"/>
        <v>0</v>
      </c>
      <c r="K286" s="30">
        <f t="shared" si="53"/>
        <v>0</v>
      </c>
      <c r="L286" s="30">
        <f t="shared" si="54"/>
        <v>100</v>
      </c>
      <c r="M286" s="26">
        <v>0</v>
      </c>
      <c r="N286" s="26">
        <v>0</v>
      </c>
      <c r="O286" s="26">
        <v>0</v>
      </c>
      <c r="P286" s="23">
        <f t="shared" si="45"/>
        <v>0</v>
      </c>
      <c r="Q286" s="23">
        <f t="shared" si="46"/>
        <v>0</v>
      </c>
      <c r="R286" s="23">
        <f t="shared" si="47"/>
        <v>0</v>
      </c>
      <c r="S286" s="24">
        <f t="shared" si="48"/>
        <v>0</v>
      </c>
      <c r="T286" s="24">
        <f t="shared" si="49"/>
        <v>0</v>
      </c>
      <c r="U286" s="24">
        <f t="shared" si="50"/>
        <v>0</v>
      </c>
    </row>
    <row r="287" spans="1:21" ht="15" x14ac:dyDescent="0.25">
      <c r="A287" s="25">
        <v>4305</v>
      </c>
      <c r="B287" s="25" t="s">
        <v>45</v>
      </c>
      <c r="C287" s="23" t="s">
        <v>46</v>
      </c>
      <c r="D287" s="28">
        <v>0.79566129682829201</v>
      </c>
      <c r="E287" s="26">
        <v>0</v>
      </c>
      <c r="F287" s="26">
        <v>0</v>
      </c>
      <c r="G287" s="26">
        <v>0</v>
      </c>
      <c r="H287" s="31">
        <f t="shared" si="44"/>
        <v>0.79566129682829201</v>
      </c>
      <c r="I287" s="30">
        <f t="shared" si="51"/>
        <v>0</v>
      </c>
      <c r="J287" s="30">
        <f t="shared" si="52"/>
        <v>0</v>
      </c>
      <c r="K287" s="30">
        <f t="shared" si="53"/>
        <v>0</v>
      </c>
      <c r="L287" s="30">
        <f t="shared" si="54"/>
        <v>100</v>
      </c>
      <c r="M287" s="26">
        <v>2.8288686393200002E-3</v>
      </c>
      <c r="N287" s="26">
        <v>4.3176400580499999E-3</v>
      </c>
      <c r="O287" s="26">
        <v>2.23415423715E-2</v>
      </c>
      <c r="P287" s="23">
        <f t="shared" si="45"/>
        <v>2.8288686393200002E-3</v>
      </c>
      <c r="Q287" s="23">
        <f t="shared" si="46"/>
        <v>1.4887714187299997E-3</v>
      </c>
      <c r="R287" s="23">
        <f t="shared" si="47"/>
        <v>1.802390231345E-2</v>
      </c>
      <c r="S287" s="24">
        <f t="shared" si="48"/>
        <v>0.35553679066665539</v>
      </c>
      <c r="T287" s="24">
        <f t="shared" si="49"/>
        <v>0.18711120229985054</v>
      </c>
      <c r="U287" s="24">
        <f t="shared" si="50"/>
        <v>2.2652732243352607</v>
      </c>
    </row>
    <row r="288" spans="1:21" ht="15" x14ac:dyDescent="0.25">
      <c r="A288" s="32">
        <v>4328</v>
      </c>
      <c r="B288" s="23" t="s">
        <v>50</v>
      </c>
      <c r="C288" s="23" t="s">
        <v>48</v>
      </c>
      <c r="D288" s="23">
        <v>0.29623280424022302</v>
      </c>
      <c r="E288" s="26">
        <v>0</v>
      </c>
      <c r="F288" s="26">
        <v>0</v>
      </c>
      <c r="G288" s="26">
        <v>0</v>
      </c>
      <c r="H288" s="31">
        <f t="shared" si="44"/>
        <v>0.29623280424022302</v>
      </c>
      <c r="I288" s="30">
        <f t="shared" si="51"/>
        <v>0</v>
      </c>
      <c r="J288" s="30">
        <f t="shared" si="52"/>
        <v>0</v>
      </c>
      <c r="K288" s="30">
        <f t="shared" si="53"/>
        <v>0</v>
      </c>
      <c r="L288" s="30">
        <f t="shared" si="54"/>
        <v>100</v>
      </c>
      <c r="M288" s="26">
        <v>0</v>
      </c>
      <c r="N288" s="26">
        <v>3.0078208782699999E-4</v>
      </c>
      <c r="O288" s="26">
        <v>3.1917425514699999E-3</v>
      </c>
      <c r="P288" s="23">
        <f t="shared" si="45"/>
        <v>0</v>
      </c>
      <c r="Q288" s="23">
        <f t="shared" si="46"/>
        <v>3.0078208782699999E-4</v>
      </c>
      <c r="R288" s="23">
        <f t="shared" si="47"/>
        <v>2.890960463643E-3</v>
      </c>
      <c r="S288" s="24">
        <f t="shared" si="48"/>
        <v>0</v>
      </c>
      <c r="T288" s="24">
        <f t="shared" si="49"/>
        <v>0.10153571229170415</v>
      </c>
      <c r="U288" s="24">
        <f t="shared" si="50"/>
        <v>0.97590827965786109</v>
      </c>
    </row>
    <row r="289" spans="1:21" ht="15" x14ac:dyDescent="0.25">
      <c r="A289" s="32">
        <v>4329</v>
      </c>
      <c r="B289" s="23" t="s">
        <v>50</v>
      </c>
      <c r="C289" s="23" t="s">
        <v>48</v>
      </c>
      <c r="D289" s="23">
        <v>0.77941969066694405</v>
      </c>
      <c r="E289" s="26">
        <v>0</v>
      </c>
      <c r="F289" s="26">
        <v>0</v>
      </c>
      <c r="G289" s="26">
        <v>0</v>
      </c>
      <c r="H289" s="31">
        <f t="shared" si="44"/>
        <v>0.77941969066694405</v>
      </c>
      <c r="I289" s="30">
        <f t="shared" si="51"/>
        <v>0</v>
      </c>
      <c r="J289" s="30">
        <f t="shared" si="52"/>
        <v>0</v>
      </c>
      <c r="K289" s="30">
        <f t="shared" si="53"/>
        <v>0</v>
      </c>
      <c r="L289" s="30">
        <f t="shared" si="54"/>
        <v>100</v>
      </c>
      <c r="M289" s="26">
        <v>0</v>
      </c>
      <c r="N289" s="26">
        <v>0</v>
      </c>
      <c r="O289" s="26">
        <v>1.05357535494E-2</v>
      </c>
      <c r="P289" s="23">
        <f t="shared" si="45"/>
        <v>0</v>
      </c>
      <c r="Q289" s="23">
        <f t="shared" si="46"/>
        <v>0</v>
      </c>
      <c r="R289" s="23">
        <f t="shared" si="47"/>
        <v>1.05357535494E-2</v>
      </c>
      <c r="S289" s="24">
        <f t="shared" si="48"/>
        <v>0</v>
      </c>
      <c r="T289" s="24">
        <f t="shared" si="49"/>
        <v>0</v>
      </c>
      <c r="U289" s="24">
        <f t="shared" si="50"/>
        <v>1.3517433130775318</v>
      </c>
    </row>
    <row r="290" spans="1:21" ht="15" x14ac:dyDescent="0.25">
      <c r="A290" s="25">
        <v>4331</v>
      </c>
      <c r="B290" s="25" t="s">
        <v>47</v>
      </c>
      <c r="C290" s="23" t="s">
        <v>46</v>
      </c>
      <c r="D290" s="28">
        <v>0.21569651165123799</v>
      </c>
      <c r="E290" s="26">
        <v>0</v>
      </c>
      <c r="F290" s="26">
        <v>0</v>
      </c>
      <c r="G290" s="26">
        <v>2.5489334704199999E-2</v>
      </c>
      <c r="H290" s="31">
        <f t="shared" si="44"/>
        <v>0.19020717694703798</v>
      </c>
      <c r="I290" s="30">
        <f t="shared" si="51"/>
        <v>0</v>
      </c>
      <c r="J290" s="30">
        <f t="shared" si="52"/>
        <v>0</v>
      </c>
      <c r="K290" s="30">
        <f t="shared" si="53"/>
        <v>11.817221571674732</v>
      </c>
      <c r="L290" s="30">
        <f t="shared" si="54"/>
        <v>88.182778428325264</v>
      </c>
      <c r="M290" s="26">
        <v>0.12118073430699999</v>
      </c>
      <c r="N290" s="26">
        <v>0.12665423207099999</v>
      </c>
      <c r="O290" s="26">
        <v>0.15643326051000001</v>
      </c>
      <c r="P290" s="23">
        <f t="shared" si="45"/>
        <v>0.12118073430699999</v>
      </c>
      <c r="Q290" s="23">
        <f t="shared" si="46"/>
        <v>5.473497763999996E-3</v>
      </c>
      <c r="R290" s="23">
        <f t="shared" si="47"/>
        <v>2.9779028439000016E-2</v>
      </c>
      <c r="S290" s="24">
        <f t="shared" si="48"/>
        <v>56.181128465785491</v>
      </c>
      <c r="T290" s="24">
        <f t="shared" si="49"/>
        <v>2.5375921576562877</v>
      </c>
      <c r="U290" s="24">
        <f t="shared" si="50"/>
        <v>13.805985183084484</v>
      </c>
    </row>
    <row r="291" spans="1:21" ht="15" x14ac:dyDescent="0.25">
      <c r="A291" s="25">
        <v>4332</v>
      </c>
      <c r="B291" s="25" t="s">
        <v>45</v>
      </c>
      <c r="C291" s="23" t="s">
        <v>46</v>
      </c>
      <c r="D291" s="28">
        <v>0.21644671000004301</v>
      </c>
      <c r="E291" s="26">
        <v>0</v>
      </c>
      <c r="F291" s="26">
        <v>0</v>
      </c>
      <c r="G291" s="26">
        <v>8.99353278687E-3</v>
      </c>
      <c r="H291" s="31">
        <f t="shared" si="44"/>
        <v>0.207453177213173</v>
      </c>
      <c r="I291" s="30">
        <f t="shared" si="51"/>
        <v>0</v>
      </c>
      <c r="J291" s="30">
        <f t="shared" si="52"/>
        <v>0</v>
      </c>
      <c r="K291" s="30">
        <f t="shared" si="53"/>
        <v>4.1550794589893343</v>
      </c>
      <c r="L291" s="30">
        <f t="shared" si="54"/>
        <v>95.844920541010666</v>
      </c>
      <c r="M291" s="26">
        <v>5.1519166032300001E-2</v>
      </c>
      <c r="N291" s="26">
        <v>9.8127499687300002E-2</v>
      </c>
      <c r="O291" s="26">
        <v>0.15549156692499999</v>
      </c>
      <c r="P291" s="23">
        <f t="shared" si="45"/>
        <v>5.1519166032300001E-2</v>
      </c>
      <c r="Q291" s="23">
        <f t="shared" si="46"/>
        <v>4.6608333655E-2</v>
      </c>
      <c r="R291" s="23">
        <f t="shared" si="47"/>
        <v>5.7364067237699989E-2</v>
      </c>
      <c r="S291" s="24">
        <f t="shared" si="48"/>
        <v>23.802240298450258</v>
      </c>
      <c r="T291" s="24">
        <f t="shared" si="49"/>
        <v>21.533398985362602</v>
      </c>
      <c r="U291" s="24">
        <f t="shared" si="50"/>
        <v>26.502628401091698</v>
      </c>
    </row>
    <row r="292" spans="1:21" ht="15" x14ac:dyDescent="0.25">
      <c r="A292" s="32">
        <v>4347</v>
      </c>
      <c r="B292" s="23" t="s">
        <v>45</v>
      </c>
      <c r="C292" s="23" t="s">
        <v>46</v>
      </c>
      <c r="D292" s="23">
        <v>7.1931158021489E-2</v>
      </c>
      <c r="E292" s="26">
        <v>0</v>
      </c>
      <c r="F292" s="26">
        <v>0</v>
      </c>
      <c r="G292" s="26">
        <v>0</v>
      </c>
      <c r="H292" s="31">
        <f t="shared" si="44"/>
        <v>7.1931158021489E-2</v>
      </c>
      <c r="I292" s="30">
        <f t="shared" si="51"/>
        <v>0</v>
      </c>
      <c r="J292" s="30">
        <f t="shared" si="52"/>
        <v>0</v>
      </c>
      <c r="K292" s="30">
        <f t="shared" si="53"/>
        <v>0</v>
      </c>
      <c r="L292" s="30">
        <f t="shared" si="54"/>
        <v>100</v>
      </c>
      <c r="M292" s="26">
        <v>0</v>
      </c>
      <c r="N292" s="26">
        <v>2.17950560476E-2</v>
      </c>
      <c r="O292" s="26">
        <v>3.08837510988E-2</v>
      </c>
      <c r="P292" s="23">
        <f t="shared" si="45"/>
        <v>0</v>
      </c>
      <c r="Q292" s="23">
        <f t="shared" si="46"/>
        <v>2.17950560476E-2</v>
      </c>
      <c r="R292" s="23">
        <f t="shared" si="47"/>
        <v>9.0886950511999999E-3</v>
      </c>
      <c r="S292" s="24">
        <f t="shared" si="48"/>
        <v>0</v>
      </c>
      <c r="T292" s="24">
        <f t="shared" si="49"/>
        <v>30.299882063748868</v>
      </c>
      <c r="U292" s="24">
        <f t="shared" si="50"/>
        <v>12.635268639057371</v>
      </c>
    </row>
    <row r="293" spans="1:21" ht="15" x14ac:dyDescent="0.25">
      <c r="A293" s="32">
        <v>4359</v>
      </c>
      <c r="B293" s="23" t="s">
        <v>50</v>
      </c>
      <c r="C293" s="23" t="s">
        <v>48</v>
      </c>
      <c r="D293" s="23">
        <v>5.30006491937357</v>
      </c>
      <c r="E293" s="26">
        <v>0</v>
      </c>
      <c r="F293" s="26">
        <v>0</v>
      </c>
      <c r="G293" s="26">
        <v>0</v>
      </c>
      <c r="H293" s="31">
        <f t="shared" si="44"/>
        <v>5.30006491937357</v>
      </c>
      <c r="I293" s="30">
        <f t="shared" si="51"/>
        <v>0</v>
      </c>
      <c r="J293" s="30">
        <f t="shared" si="52"/>
        <v>0</v>
      </c>
      <c r="K293" s="30">
        <f t="shared" si="53"/>
        <v>0</v>
      </c>
      <c r="L293" s="30">
        <f t="shared" si="54"/>
        <v>100</v>
      </c>
      <c r="M293" s="26">
        <v>3.86269967931E-3</v>
      </c>
      <c r="N293" s="26">
        <v>4.2198134010500002E-2</v>
      </c>
      <c r="O293" s="26">
        <v>0.14515176881700001</v>
      </c>
      <c r="P293" s="23">
        <f t="shared" si="45"/>
        <v>3.86269967931E-3</v>
      </c>
      <c r="Q293" s="23">
        <f t="shared" si="46"/>
        <v>3.8335434331190001E-2</v>
      </c>
      <c r="R293" s="23">
        <f t="shared" si="47"/>
        <v>0.10295363480650001</v>
      </c>
      <c r="S293" s="24">
        <f t="shared" si="48"/>
        <v>7.2880233319227786E-2</v>
      </c>
      <c r="T293" s="24">
        <f t="shared" si="49"/>
        <v>0.72330122204844571</v>
      </c>
      <c r="U293" s="24">
        <f t="shared" si="50"/>
        <v>1.942497617909714</v>
      </c>
    </row>
    <row r="294" spans="1:21" ht="15" x14ac:dyDescent="0.25">
      <c r="A294" s="32">
        <v>4360</v>
      </c>
      <c r="B294" s="23" t="s">
        <v>45</v>
      </c>
      <c r="C294" s="23" t="s">
        <v>46</v>
      </c>
      <c r="D294" s="23">
        <v>0.66055474745670395</v>
      </c>
      <c r="E294" s="26">
        <v>0</v>
      </c>
      <c r="F294" s="26">
        <v>0</v>
      </c>
      <c r="G294" s="26">
        <v>0</v>
      </c>
      <c r="H294" s="31">
        <f t="shared" si="44"/>
        <v>0.66055474745670395</v>
      </c>
      <c r="I294" s="30">
        <f t="shared" si="51"/>
        <v>0</v>
      </c>
      <c r="J294" s="30">
        <f t="shared" si="52"/>
        <v>0</v>
      </c>
      <c r="K294" s="30">
        <f t="shared" si="53"/>
        <v>0</v>
      </c>
      <c r="L294" s="30">
        <f t="shared" si="54"/>
        <v>100</v>
      </c>
      <c r="M294" s="26">
        <v>0</v>
      </c>
      <c r="N294" s="26">
        <v>0</v>
      </c>
      <c r="O294" s="26">
        <v>0</v>
      </c>
      <c r="P294" s="23">
        <f t="shared" si="45"/>
        <v>0</v>
      </c>
      <c r="Q294" s="23">
        <f t="shared" si="46"/>
        <v>0</v>
      </c>
      <c r="R294" s="23">
        <f t="shared" si="47"/>
        <v>0</v>
      </c>
      <c r="S294" s="24">
        <f t="shared" si="48"/>
        <v>0</v>
      </c>
      <c r="T294" s="24">
        <f t="shared" si="49"/>
        <v>0</v>
      </c>
      <c r="U294" s="24">
        <f t="shared" si="50"/>
        <v>0</v>
      </c>
    </row>
    <row r="295" spans="1:21" ht="15" x14ac:dyDescent="0.25">
      <c r="A295" s="32">
        <v>4392</v>
      </c>
      <c r="B295" s="23" t="s">
        <v>45</v>
      </c>
      <c r="C295" s="23" t="s">
        <v>46</v>
      </c>
      <c r="D295" s="23">
        <v>2.9419480000020998E-2</v>
      </c>
      <c r="E295" s="26">
        <v>0</v>
      </c>
      <c r="F295" s="26">
        <v>0</v>
      </c>
      <c r="G295" s="26">
        <v>0</v>
      </c>
      <c r="H295" s="31">
        <f t="shared" si="44"/>
        <v>2.9419480000020998E-2</v>
      </c>
      <c r="I295" s="30">
        <f t="shared" si="51"/>
        <v>0</v>
      </c>
      <c r="J295" s="30">
        <f t="shared" si="52"/>
        <v>0</v>
      </c>
      <c r="K295" s="30">
        <f t="shared" si="53"/>
        <v>0</v>
      </c>
      <c r="L295" s="30">
        <f t="shared" si="54"/>
        <v>100</v>
      </c>
      <c r="M295" s="26">
        <v>0</v>
      </c>
      <c r="N295" s="26">
        <v>0</v>
      </c>
      <c r="O295" s="26">
        <v>0</v>
      </c>
      <c r="P295" s="23">
        <f t="shared" si="45"/>
        <v>0</v>
      </c>
      <c r="Q295" s="23">
        <f t="shared" si="46"/>
        <v>0</v>
      </c>
      <c r="R295" s="23">
        <f t="shared" si="47"/>
        <v>0</v>
      </c>
      <c r="S295" s="24">
        <f t="shared" si="48"/>
        <v>0</v>
      </c>
      <c r="T295" s="24">
        <f t="shared" si="49"/>
        <v>0</v>
      </c>
      <c r="U295" s="24">
        <f t="shared" si="50"/>
        <v>0</v>
      </c>
    </row>
    <row r="296" spans="1:21" ht="15" x14ac:dyDescent="0.25">
      <c r="A296" s="25">
        <v>4395</v>
      </c>
      <c r="B296" s="25" t="s">
        <v>45</v>
      </c>
      <c r="C296" s="23" t="s">
        <v>46</v>
      </c>
      <c r="D296" s="28">
        <v>2.23683274837963</v>
      </c>
      <c r="E296" s="26">
        <v>0</v>
      </c>
      <c r="F296" s="26">
        <v>0</v>
      </c>
      <c r="G296" s="26">
        <v>0</v>
      </c>
      <c r="H296" s="31">
        <f t="shared" si="44"/>
        <v>2.23683274837963</v>
      </c>
      <c r="I296" s="30">
        <f t="shared" si="51"/>
        <v>0</v>
      </c>
      <c r="J296" s="30">
        <f t="shared" si="52"/>
        <v>0</v>
      </c>
      <c r="K296" s="30">
        <f t="shared" si="53"/>
        <v>0</v>
      </c>
      <c r="L296" s="30">
        <f t="shared" si="54"/>
        <v>100</v>
      </c>
      <c r="M296" s="26">
        <v>0</v>
      </c>
      <c r="N296" s="26">
        <v>0</v>
      </c>
      <c r="O296" s="26">
        <v>0.11602662234699999</v>
      </c>
      <c r="P296" s="23">
        <f t="shared" si="45"/>
        <v>0</v>
      </c>
      <c r="Q296" s="23">
        <f t="shared" si="46"/>
        <v>0</v>
      </c>
      <c r="R296" s="23">
        <f t="shared" si="47"/>
        <v>0.11602662234699999</v>
      </c>
      <c r="S296" s="24">
        <f t="shared" si="48"/>
        <v>0</v>
      </c>
      <c r="T296" s="24">
        <f t="shared" si="49"/>
        <v>0</v>
      </c>
      <c r="U296" s="24">
        <f t="shared" si="50"/>
        <v>5.187094226470446</v>
      </c>
    </row>
    <row r="297" spans="1:21" ht="15" x14ac:dyDescent="0.25">
      <c r="A297" s="25">
        <v>4399</v>
      </c>
      <c r="B297" s="25" t="s">
        <v>45</v>
      </c>
      <c r="C297" s="23" t="s">
        <v>46</v>
      </c>
      <c r="D297" s="28">
        <v>1.5320716126632701</v>
      </c>
      <c r="E297" s="26">
        <v>0</v>
      </c>
      <c r="F297" s="26">
        <v>0</v>
      </c>
      <c r="G297" s="26">
        <v>0</v>
      </c>
      <c r="H297" s="31">
        <f t="shared" si="44"/>
        <v>1.5320716126632701</v>
      </c>
      <c r="I297" s="30">
        <f t="shared" si="51"/>
        <v>0</v>
      </c>
      <c r="J297" s="30">
        <f t="shared" si="52"/>
        <v>0</v>
      </c>
      <c r="K297" s="30">
        <f t="shared" si="53"/>
        <v>0</v>
      </c>
      <c r="L297" s="30">
        <f t="shared" si="54"/>
        <v>100</v>
      </c>
      <c r="M297" s="26">
        <v>0</v>
      </c>
      <c r="N297" s="26">
        <v>0</v>
      </c>
      <c r="O297" s="26">
        <v>1.37431073925E-2</v>
      </c>
      <c r="P297" s="23">
        <f t="shared" si="45"/>
        <v>0</v>
      </c>
      <c r="Q297" s="23">
        <f t="shared" si="46"/>
        <v>0</v>
      </c>
      <c r="R297" s="23">
        <f t="shared" si="47"/>
        <v>1.37431073925E-2</v>
      </c>
      <c r="S297" s="24">
        <f t="shared" si="48"/>
        <v>0</v>
      </c>
      <c r="T297" s="24">
        <f t="shared" si="49"/>
        <v>0</v>
      </c>
      <c r="U297" s="24">
        <f t="shared" si="50"/>
        <v>0.89702774197413182</v>
      </c>
    </row>
    <row r="298" spans="1:21" ht="15" x14ac:dyDescent="0.25">
      <c r="A298" s="25">
        <v>4402</v>
      </c>
      <c r="B298" s="25" t="s">
        <v>45</v>
      </c>
      <c r="C298" s="23" t="s">
        <v>46</v>
      </c>
      <c r="D298" s="28">
        <v>0.18832369068139701</v>
      </c>
      <c r="E298" s="26">
        <v>0</v>
      </c>
      <c r="F298" s="26">
        <v>0</v>
      </c>
      <c r="G298" s="26">
        <v>0</v>
      </c>
      <c r="H298" s="31">
        <f t="shared" si="44"/>
        <v>0.18832369068139701</v>
      </c>
      <c r="I298" s="30">
        <f t="shared" si="51"/>
        <v>0</v>
      </c>
      <c r="J298" s="30">
        <f t="shared" si="52"/>
        <v>0</v>
      </c>
      <c r="K298" s="30">
        <f t="shared" si="53"/>
        <v>0</v>
      </c>
      <c r="L298" s="30">
        <f t="shared" si="54"/>
        <v>100</v>
      </c>
      <c r="M298" s="26">
        <v>0</v>
      </c>
      <c r="N298" s="26">
        <v>0</v>
      </c>
      <c r="O298" s="26">
        <v>0</v>
      </c>
      <c r="P298" s="23">
        <f t="shared" si="45"/>
        <v>0</v>
      </c>
      <c r="Q298" s="23">
        <f t="shared" si="46"/>
        <v>0</v>
      </c>
      <c r="R298" s="23">
        <f t="shared" si="47"/>
        <v>0</v>
      </c>
      <c r="S298" s="24">
        <f t="shared" si="48"/>
        <v>0</v>
      </c>
      <c r="T298" s="24">
        <f t="shared" si="49"/>
        <v>0</v>
      </c>
      <c r="U298" s="24">
        <f t="shared" si="50"/>
        <v>0</v>
      </c>
    </row>
    <row r="299" spans="1:21" ht="15" x14ac:dyDescent="0.25">
      <c r="A299" s="25">
        <v>4405</v>
      </c>
      <c r="B299" s="25" t="s">
        <v>45</v>
      </c>
      <c r="C299" s="23" t="s">
        <v>46</v>
      </c>
      <c r="D299" s="28">
        <v>0.31773922994487802</v>
      </c>
      <c r="E299" s="26">
        <v>0</v>
      </c>
      <c r="F299" s="26">
        <v>0</v>
      </c>
      <c r="G299" s="26">
        <v>0</v>
      </c>
      <c r="H299" s="31">
        <f t="shared" si="44"/>
        <v>0.31773922994487802</v>
      </c>
      <c r="I299" s="30">
        <f t="shared" si="51"/>
        <v>0</v>
      </c>
      <c r="J299" s="30">
        <f t="shared" si="52"/>
        <v>0</v>
      </c>
      <c r="K299" s="30">
        <f t="shared" si="53"/>
        <v>0</v>
      </c>
      <c r="L299" s="30">
        <f t="shared" si="54"/>
        <v>100</v>
      </c>
      <c r="M299" s="26">
        <v>0</v>
      </c>
      <c r="N299" s="26">
        <v>0</v>
      </c>
      <c r="O299" s="26">
        <v>0</v>
      </c>
      <c r="P299" s="23">
        <f t="shared" si="45"/>
        <v>0</v>
      </c>
      <c r="Q299" s="23">
        <f t="shared" si="46"/>
        <v>0</v>
      </c>
      <c r="R299" s="23">
        <f t="shared" si="47"/>
        <v>0</v>
      </c>
      <c r="S299" s="24">
        <f t="shared" si="48"/>
        <v>0</v>
      </c>
      <c r="T299" s="24">
        <f t="shared" si="49"/>
        <v>0</v>
      </c>
      <c r="U299" s="24">
        <f t="shared" si="50"/>
        <v>0</v>
      </c>
    </row>
    <row r="300" spans="1:21" ht="15" x14ac:dyDescent="0.25">
      <c r="A300" s="25">
        <v>4406</v>
      </c>
      <c r="B300" s="25" t="s">
        <v>45</v>
      </c>
      <c r="C300" s="23" t="s">
        <v>46</v>
      </c>
      <c r="D300" s="28">
        <v>0.25752913090884699</v>
      </c>
      <c r="E300" s="26">
        <v>0</v>
      </c>
      <c r="F300" s="26">
        <v>0</v>
      </c>
      <c r="G300" s="26">
        <v>0</v>
      </c>
      <c r="H300" s="31">
        <f t="shared" si="44"/>
        <v>0.25752913090884699</v>
      </c>
      <c r="I300" s="30">
        <f t="shared" si="51"/>
        <v>0</v>
      </c>
      <c r="J300" s="30">
        <f t="shared" si="52"/>
        <v>0</v>
      </c>
      <c r="K300" s="30">
        <f t="shared" si="53"/>
        <v>0</v>
      </c>
      <c r="L300" s="30">
        <f t="shared" si="54"/>
        <v>100</v>
      </c>
      <c r="M300" s="26">
        <v>0</v>
      </c>
      <c r="N300" s="26">
        <v>0</v>
      </c>
      <c r="O300" s="26">
        <v>0</v>
      </c>
      <c r="P300" s="23">
        <f t="shared" si="45"/>
        <v>0</v>
      </c>
      <c r="Q300" s="23">
        <f t="shared" si="46"/>
        <v>0</v>
      </c>
      <c r="R300" s="23">
        <f t="shared" si="47"/>
        <v>0</v>
      </c>
      <c r="S300" s="24">
        <f t="shared" si="48"/>
        <v>0</v>
      </c>
      <c r="T300" s="24">
        <f t="shared" si="49"/>
        <v>0</v>
      </c>
      <c r="U300" s="24">
        <f t="shared" si="50"/>
        <v>0</v>
      </c>
    </row>
    <row r="301" spans="1:21" ht="15" x14ac:dyDescent="0.25">
      <c r="A301" s="25">
        <v>4421</v>
      </c>
      <c r="B301" s="25" t="s">
        <v>45</v>
      </c>
      <c r="C301" s="23" t="s">
        <v>46</v>
      </c>
      <c r="D301" s="28">
        <v>1.20200665767522</v>
      </c>
      <c r="E301" s="26">
        <v>0</v>
      </c>
      <c r="F301" s="26">
        <v>0</v>
      </c>
      <c r="G301" s="26">
        <v>0</v>
      </c>
      <c r="H301" s="31">
        <f t="shared" si="44"/>
        <v>1.20200665767522</v>
      </c>
      <c r="I301" s="30">
        <f t="shared" si="51"/>
        <v>0</v>
      </c>
      <c r="J301" s="30">
        <f t="shared" si="52"/>
        <v>0</v>
      </c>
      <c r="K301" s="30">
        <f t="shared" si="53"/>
        <v>0</v>
      </c>
      <c r="L301" s="30">
        <f t="shared" si="54"/>
        <v>100</v>
      </c>
      <c r="M301" s="26">
        <v>1.35999999996E-2</v>
      </c>
      <c r="N301" s="26">
        <v>1.3999999998500001E-2</v>
      </c>
      <c r="O301" s="26">
        <v>2.55321612697E-2</v>
      </c>
      <c r="P301" s="23">
        <f t="shared" si="45"/>
        <v>1.35999999996E-2</v>
      </c>
      <c r="Q301" s="23">
        <f t="shared" si="46"/>
        <v>3.9999999890000075E-4</v>
      </c>
      <c r="R301" s="23">
        <f t="shared" si="47"/>
        <v>1.1532161271199999E-2</v>
      </c>
      <c r="S301" s="24">
        <f t="shared" si="48"/>
        <v>1.1314413204585341</v>
      </c>
      <c r="T301" s="24">
        <f t="shared" si="49"/>
        <v>3.3277685805304422E-2</v>
      </c>
      <c r="U301" s="24">
        <f t="shared" si="50"/>
        <v>0.95940910123610712</v>
      </c>
    </row>
    <row r="302" spans="1:21" ht="15" x14ac:dyDescent="0.25">
      <c r="A302" s="25">
        <v>4422</v>
      </c>
      <c r="B302" s="25" t="s">
        <v>45</v>
      </c>
      <c r="C302" s="23" t="s">
        <v>46</v>
      </c>
      <c r="D302" s="28">
        <v>1.2757014884108799</v>
      </c>
      <c r="E302" s="26">
        <v>0</v>
      </c>
      <c r="F302" s="26">
        <v>0</v>
      </c>
      <c r="G302" s="26">
        <v>0</v>
      </c>
      <c r="H302" s="31">
        <f t="shared" si="44"/>
        <v>1.2757014884108799</v>
      </c>
      <c r="I302" s="30">
        <f t="shared" si="51"/>
        <v>0</v>
      </c>
      <c r="J302" s="30">
        <f t="shared" si="52"/>
        <v>0</v>
      </c>
      <c r="K302" s="30">
        <f t="shared" si="53"/>
        <v>0</v>
      </c>
      <c r="L302" s="30">
        <f t="shared" si="54"/>
        <v>100</v>
      </c>
      <c r="M302" s="26">
        <v>0</v>
      </c>
      <c r="N302" s="26">
        <v>0</v>
      </c>
      <c r="O302" s="26">
        <v>1.7599999999399998E-2</v>
      </c>
      <c r="P302" s="23">
        <f t="shared" si="45"/>
        <v>0</v>
      </c>
      <c r="Q302" s="23">
        <f t="shared" si="46"/>
        <v>0</v>
      </c>
      <c r="R302" s="23">
        <f t="shared" si="47"/>
        <v>1.7599999999399998E-2</v>
      </c>
      <c r="S302" s="24">
        <f t="shared" si="48"/>
        <v>0</v>
      </c>
      <c r="T302" s="24">
        <f t="shared" si="49"/>
        <v>0</v>
      </c>
      <c r="U302" s="24">
        <f t="shared" si="50"/>
        <v>1.3796331006342264</v>
      </c>
    </row>
    <row r="303" spans="1:21" ht="15" x14ac:dyDescent="0.25">
      <c r="A303" s="25">
        <v>4423</v>
      </c>
      <c r="B303" s="25" t="s">
        <v>45</v>
      </c>
      <c r="C303" s="23" t="s">
        <v>46</v>
      </c>
      <c r="D303" s="28">
        <v>0.45514207047472699</v>
      </c>
      <c r="E303" s="26">
        <v>0</v>
      </c>
      <c r="F303" s="26">
        <v>0</v>
      </c>
      <c r="G303" s="26">
        <v>0</v>
      </c>
      <c r="H303" s="31">
        <f t="shared" si="44"/>
        <v>0.45514207047472699</v>
      </c>
      <c r="I303" s="30">
        <f t="shared" si="51"/>
        <v>0</v>
      </c>
      <c r="J303" s="30">
        <f t="shared" si="52"/>
        <v>0</v>
      </c>
      <c r="K303" s="30">
        <f t="shared" si="53"/>
        <v>0</v>
      </c>
      <c r="L303" s="30">
        <f t="shared" si="54"/>
        <v>100</v>
      </c>
      <c r="M303" s="26">
        <v>4.5177523749999999E-6</v>
      </c>
      <c r="N303" s="26">
        <v>3.1766364645499997E-4</v>
      </c>
      <c r="O303" s="26">
        <v>1.0988691321600001E-3</v>
      </c>
      <c r="P303" s="23">
        <f t="shared" si="45"/>
        <v>4.5177523749999999E-6</v>
      </c>
      <c r="Q303" s="23">
        <f t="shared" si="46"/>
        <v>3.1314589407999995E-4</v>
      </c>
      <c r="R303" s="23">
        <f t="shared" si="47"/>
        <v>7.8120548570500018E-4</v>
      </c>
      <c r="S303" s="24">
        <f t="shared" si="48"/>
        <v>9.9260267684941699E-4</v>
      </c>
      <c r="T303" s="24">
        <f t="shared" si="49"/>
        <v>6.8801790560336307E-2</v>
      </c>
      <c r="U303" s="24">
        <f t="shared" si="50"/>
        <v>0.17163992001226763</v>
      </c>
    </row>
    <row r="304" spans="1:21" ht="15" x14ac:dyDescent="0.25">
      <c r="A304" s="25">
        <v>4427</v>
      </c>
      <c r="B304" s="25" t="s">
        <v>45</v>
      </c>
      <c r="C304" s="23" t="s">
        <v>46</v>
      </c>
      <c r="D304" s="28">
        <v>2.78732389030109</v>
      </c>
      <c r="E304" s="26">
        <v>0</v>
      </c>
      <c r="F304" s="26">
        <v>0</v>
      </c>
      <c r="G304" s="26">
        <v>0</v>
      </c>
      <c r="H304" s="31">
        <f t="shared" si="44"/>
        <v>2.78732389030109</v>
      </c>
      <c r="I304" s="30">
        <f t="shared" si="51"/>
        <v>0</v>
      </c>
      <c r="J304" s="30">
        <f t="shared" si="52"/>
        <v>0</v>
      </c>
      <c r="K304" s="30">
        <f t="shared" si="53"/>
        <v>0</v>
      </c>
      <c r="L304" s="30">
        <f t="shared" si="54"/>
        <v>100</v>
      </c>
      <c r="M304" s="26">
        <v>1.56181264812E-2</v>
      </c>
      <c r="N304" s="26">
        <v>6.4194292775600001E-2</v>
      </c>
      <c r="O304" s="26">
        <v>0.37167782721699999</v>
      </c>
      <c r="P304" s="23">
        <f t="shared" si="45"/>
        <v>1.56181264812E-2</v>
      </c>
      <c r="Q304" s="23">
        <f t="shared" si="46"/>
        <v>4.8576166294400001E-2</v>
      </c>
      <c r="R304" s="23">
        <f t="shared" si="47"/>
        <v>0.30748353444139997</v>
      </c>
      <c r="S304" s="24">
        <f t="shared" si="48"/>
        <v>0.56032693349867246</v>
      </c>
      <c r="T304" s="24">
        <f t="shared" si="49"/>
        <v>1.7427528412979933</v>
      </c>
      <c r="U304" s="24">
        <f t="shared" si="50"/>
        <v>11.031496393775223</v>
      </c>
    </row>
    <row r="305" spans="1:21" ht="15" x14ac:dyDescent="0.25">
      <c r="A305" s="25">
        <v>4428</v>
      </c>
      <c r="B305" s="25" t="s">
        <v>45</v>
      </c>
      <c r="C305" s="23" t="s">
        <v>46</v>
      </c>
      <c r="D305" s="28">
        <v>5.2354024861944701</v>
      </c>
      <c r="E305" s="26">
        <v>0</v>
      </c>
      <c r="F305" s="26">
        <v>0.55307350576000003</v>
      </c>
      <c r="G305" s="26">
        <v>0.109997330802</v>
      </c>
      <c r="H305" s="31">
        <f t="shared" si="44"/>
        <v>4.5723316496324697</v>
      </c>
      <c r="I305" s="30">
        <f t="shared" si="51"/>
        <v>0</v>
      </c>
      <c r="J305" s="30">
        <f t="shared" si="52"/>
        <v>10.56410671803039</v>
      </c>
      <c r="K305" s="30">
        <f t="shared" si="53"/>
        <v>2.1010291203409519</v>
      </c>
      <c r="L305" s="30">
        <f t="shared" si="54"/>
        <v>87.334864161628659</v>
      </c>
      <c r="M305" s="26">
        <v>1.6195260617299999E-2</v>
      </c>
      <c r="N305" s="26">
        <v>6.5103666065200003E-2</v>
      </c>
      <c r="O305" s="26">
        <v>0.17494169192600001</v>
      </c>
      <c r="P305" s="23">
        <f t="shared" si="45"/>
        <v>1.6195260617299999E-2</v>
      </c>
      <c r="Q305" s="23">
        <f t="shared" si="46"/>
        <v>4.8908405447900004E-2</v>
      </c>
      <c r="R305" s="23">
        <f t="shared" si="47"/>
        <v>0.10983802586080001</v>
      </c>
      <c r="S305" s="24">
        <f t="shared" si="48"/>
        <v>0.30934127146873996</v>
      </c>
      <c r="T305" s="24">
        <f t="shared" si="49"/>
        <v>0.93418616003009047</v>
      </c>
      <c r="U305" s="24">
        <f t="shared" si="50"/>
        <v>2.0979862799553257</v>
      </c>
    </row>
    <row r="306" spans="1:21" ht="15" x14ac:dyDescent="0.25">
      <c r="A306" s="25">
        <v>4429</v>
      </c>
      <c r="B306" s="25" t="s">
        <v>45</v>
      </c>
      <c r="C306" s="23" t="s">
        <v>46</v>
      </c>
      <c r="D306" s="28">
        <v>7.90355701454948</v>
      </c>
      <c r="E306" s="26">
        <v>0</v>
      </c>
      <c r="F306" s="26">
        <v>0</v>
      </c>
      <c r="G306" s="26">
        <v>0</v>
      </c>
      <c r="H306" s="31">
        <f t="shared" si="44"/>
        <v>7.90355701454948</v>
      </c>
      <c r="I306" s="30">
        <f t="shared" si="51"/>
        <v>0</v>
      </c>
      <c r="J306" s="30">
        <f t="shared" si="52"/>
        <v>0</v>
      </c>
      <c r="K306" s="30">
        <f t="shared" si="53"/>
        <v>0</v>
      </c>
      <c r="L306" s="30">
        <f t="shared" si="54"/>
        <v>100</v>
      </c>
      <c r="M306" s="26">
        <v>2.0399999999199999E-2</v>
      </c>
      <c r="N306" s="26">
        <v>7.4081830526300005E-2</v>
      </c>
      <c r="O306" s="26">
        <v>0.13066982913299999</v>
      </c>
      <c r="P306" s="23">
        <f t="shared" si="45"/>
        <v>2.0399999999199999E-2</v>
      </c>
      <c r="Q306" s="23">
        <f t="shared" si="46"/>
        <v>5.3681830527100002E-2</v>
      </c>
      <c r="R306" s="23">
        <f t="shared" si="47"/>
        <v>5.6587998606699982E-2</v>
      </c>
      <c r="S306" s="24">
        <f t="shared" si="48"/>
        <v>0.25811163203663995</v>
      </c>
      <c r="T306" s="24">
        <f t="shared" si="49"/>
        <v>0.67921102395134658</v>
      </c>
      <c r="U306" s="24">
        <f t="shared" si="50"/>
        <v>0.71598140561937373</v>
      </c>
    </row>
    <row r="307" spans="1:21" ht="15" x14ac:dyDescent="0.25">
      <c r="A307" s="25">
        <v>4430</v>
      </c>
      <c r="B307" s="25" t="s">
        <v>45</v>
      </c>
      <c r="C307" s="23" t="s">
        <v>46</v>
      </c>
      <c r="D307" s="28">
        <v>1.47431765834887</v>
      </c>
      <c r="E307" s="26">
        <v>0</v>
      </c>
      <c r="F307" s="26">
        <v>0</v>
      </c>
      <c r="G307" s="26">
        <v>0</v>
      </c>
      <c r="H307" s="31">
        <f t="shared" si="44"/>
        <v>1.47431765834887</v>
      </c>
      <c r="I307" s="30">
        <f t="shared" si="51"/>
        <v>0</v>
      </c>
      <c r="J307" s="30">
        <f t="shared" si="52"/>
        <v>0</v>
      </c>
      <c r="K307" s="30">
        <f t="shared" si="53"/>
        <v>0</v>
      </c>
      <c r="L307" s="30">
        <f t="shared" si="54"/>
        <v>100</v>
      </c>
      <c r="M307" s="26">
        <v>0</v>
      </c>
      <c r="N307" s="26">
        <v>3.2841775582E-2</v>
      </c>
      <c r="O307" s="26">
        <v>9.6540192291299995E-2</v>
      </c>
      <c r="P307" s="23">
        <f t="shared" si="45"/>
        <v>0</v>
      </c>
      <c r="Q307" s="23">
        <f t="shared" si="46"/>
        <v>3.2841775582E-2</v>
      </c>
      <c r="R307" s="23">
        <f t="shared" si="47"/>
        <v>6.3698416709299988E-2</v>
      </c>
      <c r="S307" s="24">
        <f t="shared" si="48"/>
        <v>0</v>
      </c>
      <c r="T307" s="24">
        <f t="shared" si="49"/>
        <v>2.2275915503026962</v>
      </c>
      <c r="U307" s="24">
        <f t="shared" si="50"/>
        <v>4.3205354252242794</v>
      </c>
    </row>
    <row r="308" spans="1:21" ht="15" x14ac:dyDescent="0.25">
      <c r="A308" s="25">
        <v>4431</v>
      </c>
      <c r="B308" s="25" t="s">
        <v>45</v>
      </c>
      <c r="C308" s="23" t="s">
        <v>46</v>
      </c>
      <c r="D308" s="28">
        <v>0.95286087076714499</v>
      </c>
      <c r="E308" s="26">
        <v>0</v>
      </c>
      <c r="F308" s="26">
        <v>0</v>
      </c>
      <c r="G308" s="26">
        <v>0</v>
      </c>
      <c r="H308" s="31">
        <f t="shared" si="44"/>
        <v>0.95286087076714499</v>
      </c>
      <c r="I308" s="30">
        <f t="shared" si="51"/>
        <v>0</v>
      </c>
      <c r="J308" s="30">
        <f t="shared" si="52"/>
        <v>0</v>
      </c>
      <c r="K308" s="30">
        <f t="shared" si="53"/>
        <v>0</v>
      </c>
      <c r="L308" s="30">
        <f t="shared" si="54"/>
        <v>100</v>
      </c>
      <c r="M308" s="26">
        <v>0</v>
      </c>
      <c r="N308" s="26">
        <v>0</v>
      </c>
      <c r="O308" s="26">
        <v>2.2624292852799999E-4</v>
      </c>
      <c r="P308" s="23">
        <f t="shared" si="45"/>
        <v>0</v>
      </c>
      <c r="Q308" s="23">
        <f t="shared" si="46"/>
        <v>0</v>
      </c>
      <c r="R308" s="23">
        <f t="shared" si="47"/>
        <v>2.2624292852799999E-4</v>
      </c>
      <c r="S308" s="24">
        <f t="shared" si="48"/>
        <v>0</v>
      </c>
      <c r="T308" s="24">
        <f t="shared" si="49"/>
        <v>0</v>
      </c>
      <c r="U308" s="24">
        <f t="shared" si="50"/>
        <v>2.3743542784567549E-2</v>
      </c>
    </row>
    <row r="309" spans="1:21" ht="15" x14ac:dyDescent="0.25">
      <c r="A309" s="25">
        <v>4432</v>
      </c>
      <c r="B309" s="25" t="s">
        <v>45</v>
      </c>
      <c r="C309" s="23" t="s">
        <v>46</v>
      </c>
      <c r="D309" s="28">
        <v>0.25354566940565298</v>
      </c>
      <c r="E309" s="26">
        <v>0</v>
      </c>
      <c r="F309" s="26">
        <v>0</v>
      </c>
      <c r="G309" s="26">
        <v>0</v>
      </c>
      <c r="H309" s="31">
        <f t="shared" si="44"/>
        <v>0.25354566940565298</v>
      </c>
      <c r="I309" s="30">
        <f t="shared" si="51"/>
        <v>0</v>
      </c>
      <c r="J309" s="30">
        <f t="shared" si="52"/>
        <v>0</v>
      </c>
      <c r="K309" s="30">
        <f t="shared" si="53"/>
        <v>0</v>
      </c>
      <c r="L309" s="30">
        <f t="shared" si="54"/>
        <v>100</v>
      </c>
      <c r="M309" s="26">
        <v>0</v>
      </c>
      <c r="N309" s="26">
        <v>0</v>
      </c>
      <c r="O309" s="26">
        <v>4.14375454497E-3</v>
      </c>
      <c r="P309" s="23">
        <f t="shared" si="45"/>
        <v>0</v>
      </c>
      <c r="Q309" s="23">
        <f t="shared" si="46"/>
        <v>0</v>
      </c>
      <c r="R309" s="23">
        <f t="shared" si="47"/>
        <v>4.14375454497E-3</v>
      </c>
      <c r="S309" s="24">
        <f t="shared" si="48"/>
        <v>0</v>
      </c>
      <c r="T309" s="24">
        <f t="shared" si="49"/>
        <v>0</v>
      </c>
      <c r="U309" s="24">
        <f t="shared" si="50"/>
        <v>1.6343227453592675</v>
      </c>
    </row>
    <row r="310" spans="1:21" ht="15" x14ac:dyDescent="0.25">
      <c r="A310" s="25">
        <v>4433</v>
      </c>
      <c r="B310" s="25" t="s">
        <v>45</v>
      </c>
      <c r="C310" s="23" t="s">
        <v>46</v>
      </c>
      <c r="D310" s="28">
        <v>0.62568532149628497</v>
      </c>
      <c r="E310" s="26">
        <v>0</v>
      </c>
      <c r="F310" s="26">
        <v>0</v>
      </c>
      <c r="G310" s="26">
        <v>0</v>
      </c>
      <c r="H310" s="31">
        <f t="shared" si="44"/>
        <v>0.62568532149628497</v>
      </c>
      <c r="I310" s="30">
        <f t="shared" si="51"/>
        <v>0</v>
      </c>
      <c r="J310" s="30">
        <f t="shared" si="52"/>
        <v>0</v>
      </c>
      <c r="K310" s="30">
        <f t="shared" si="53"/>
        <v>0</v>
      </c>
      <c r="L310" s="30">
        <f t="shared" si="54"/>
        <v>100</v>
      </c>
      <c r="M310" s="26">
        <v>0</v>
      </c>
      <c r="N310" s="26">
        <v>3.7750780377599998E-2</v>
      </c>
      <c r="O310" s="26">
        <v>0.16579460305099999</v>
      </c>
      <c r="P310" s="23">
        <f t="shared" si="45"/>
        <v>0</v>
      </c>
      <c r="Q310" s="23">
        <f t="shared" si="46"/>
        <v>3.7750780377599998E-2</v>
      </c>
      <c r="R310" s="23">
        <f t="shared" si="47"/>
        <v>0.1280438226734</v>
      </c>
      <c r="S310" s="24">
        <f t="shared" si="48"/>
        <v>0</v>
      </c>
      <c r="T310" s="24">
        <f t="shared" si="49"/>
        <v>6.0335090309169326</v>
      </c>
      <c r="U310" s="24">
        <f t="shared" si="50"/>
        <v>20.464571930054504</v>
      </c>
    </row>
    <row r="311" spans="1:21" ht="15" x14ac:dyDescent="0.25">
      <c r="A311" s="25">
        <v>4436</v>
      </c>
      <c r="B311" s="25" t="s">
        <v>45</v>
      </c>
      <c r="C311" s="23" t="s">
        <v>46</v>
      </c>
      <c r="D311" s="28">
        <v>2.2916828725658198</v>
      </c>
      <c r="E311" s="26">
        <v>0</v>
      </c>
      <c r="F311" s="26">
        <v>0</v>
      </c>
      <c r="G311" s="26">
        <v>0</v>
      </c>
      <c r="H311" s="31">
        <f t="shared" si="44"/>
        <v>2.2916828725658198</v>
      </c>
      <c r="I311" s="30">
        <f t="shared" si="51"/>
        <v>0</v>
      </c>
      <c r="J311" s="30">
        <f t="shared" si="52"/>
        <v>0</v>
      </c>
      <c r="K311" s="30">
        <f t="shared" si="53"/>
        <v>0</v>
      </c>
      <c r="L311" s="30">
        <f t="shared" si="54"/>
        <v>100</v>
      </c>
      <c r="M311" s="26">
        <v>0</v>
      </c>
      <c r="N311" s="26">
        <v>6.7192268004099996E-3</v>
      </c>
      <c r="O311" s="26">
        <v>0.13829608551700001</v>
      </c>
      <c r="P311" s="23">
        <f t="shared" si="45"/>
        <v>0</v>
      </c>
      <c r="Q311" s="23">
        <f t="shared" si="46"/>
        <v>6.7192268004099996E-3</v>
      </c>
      <c r="R311" s="23">
        <f t="shared" si="47"/>
        <v>0.13157685871659</v>
      </c>
      <c r="S311" s="24">
        <f t="shared" si="48"/>
        <v>0</v>
      </c>
      <c r="T311" s="24">
        <f t="shared" si="49"/>
        <v>0.29320055060179429</v>
      </c>
      <c r="U311" s="24">
        <f t="shared" si="50"/>
        <v>5.7414950511574752</v>
      </c>
    </row>
    <row r="312" spans="1:21" ht="15" x14ac:dyDescent="0.25">
      <c r="A312" s="32">
        <v>4438</v>
      </c>
      <c r="B312" s="23" t="s">
        <v>50</v>
      </c>
      <c r="C312" s="23" t="s">
        <v>48</v>
      </c>
      <c r="D312" s="23">
        <v>0.85181337114939804</v>
      </c>
      <c r="E312" s="26">
        <v>0</v>
      </c>
      <c r="F312" s="26">
        <v>0.26487259622699999</v>
      </c>
      <c r="G312" s="26">
        <v>6.5023046191899997E-2</v>
      </c>
      <c r="H312" s="31">
        <f t="shared" si="44"/>
        <v>0.52191772873049802</v>
      </c>
      <c r="I312" s="30">
        <f t="shared" si="51"/>
        <v>0</v>
      </c>
      <c r="J312" s="30">
        <f t="shared" si="52"/>
        <v>31.095144217986743</v>
      </c>
      <c r="K312" s="30">
        <f t="shared" si="53"/>
        <v>7.6334850325442609</v>
      </c>
      <c r="L312" s="30">
        <f t="shared" si="54"/>
        <v>61.271370749469</v>
      </c>
      <c r="M312" s="26">
        <v>0</v>
      </c>
      <c r="N312" s="26">
        <v>0</v>
      </c>
      <c r="O312" s="26">
        <v>3.14824175809E-2</v>
      </c>
      <c r="P312" s="23">
        <f t="shared" si="45"/>
        <v>0</v>
      </c>
      <c r="Q312" s="23">
        <f t="shared" si="46"/>
        <v>0</v>
      </c>
      <c r="R312" s="23">
        <f t="shared" si="47"/>
        <v>3.14824175809E-2</v>
      </c>
      <c r="S312" s="24">
        <f t="shared" si="48"/>
        <v>0</v>
      </c>
      <c r="T312" s="24">
        <f t="shared" si="49"/>
        <v>0</v>
      </c>
      <c r="U312" s="24">
        <f t="shared" si="50"/>
        <v>3.6959290200409818</v>
      </c>
    </row>
    <row r="313" spans="1:21" ht="15" x14ac:dyDescent="0.25">
      <c r="A313" s="32">
        <v>4450</v>
      </c>
      <c r="B313" s="23" t="s">
        <v>45</v>
      </c>
      <c r="C313" s="23" t="s">
        <v>46</v>
      </c>
      <c r="D313" s="23">
        <v>1.7307025000051001E-2</v>
      </c>
      <c r="E313" s="26">
        <v>0</v>
      </c>
      <c r="F313" s="26">
        <v>0</v>
      </c>
      <c r="G313" s="26">
        <v>0</v>
      </c>
      <c r="H313" s="31">
        <f t="shared" si="44"/>
        <v>1.7307025000051001E-2</v>
      </c>
      <c r="I313" s="30">
        <f t="shared" si="51"/>
        <v>0</v>
      </c>
      <c r="J313" s="30">
        <f t="shared" si="52"/>
        <v>0</v>
      </c>
      <c r="K313" s="30">
        <f t="shared" si="53"/>
        <v>0</v>
      </c>
      <c r="L313" s="30">
        <f t="shared" si="54"/>
        <v>100</v>
      </c>
      <c r="M313" s="26">
        <v>0</v>
      </c>
      <c r="N313" s="26">
        <v>0</v>
      </c>
      <c r="O313" s="26">
        <v>0</v>
      </c>
      <c r="P313" s="23">
        <f t="shared" si="45"/>
        <v>0</v>
      </c>
      <c r="Q313" s="23">
        <f t="shared" si="46"/>
        <v>0</v>
      </c>
      <c r="R313" s="23">
        <f t="shared" si="47"/>
        <v>0</v>
      </c>
      <c r="S313" s="24">
        <f t="shared" si="48"/>
        <v>0</v>
      </c>
      <c r="T313" s="24">
        <f t="shared" si="49"/>
        <v>0</v>
      </c>
      <c r="U313" s="24">
        <f t="shared" si="50"/>
        <v>0</v>
      </c>
    </row>
    <row r="314" spans="1:21" ht="15" x14ac:dyDescent="0.25">
      <c r="A314" s="32">
        <v>4455</v>
      </c>
      <c r="B314" s="23" t="s">
        <v>52</v>
      </c>
      <c r="C314" s="23" t="s">
        <v>16</v>
      </c>
      <c r="D314" s="23">
        <v>9.1912100160166002E-2</v>
      </c>
      <c r="E314" s="26">
        <v>0</v>
      </c>
      <c r="F314" s="26">
        <v>0</v>
      </c>
      <c r="G314" s="26">
        <v>0</v>
      </c>
      <c r="H314" s="31">
        <f t="shared" si="44"/>
        <v>9.1912100160166002E-2</v>
      </c>
      <c r="I314" s="30">
        <f t="shared" si="51"/>
        <v>0</v>
      </c>
      <c r="J314" s="30">
        <f t="shared" si="52"/>
        <v>0</v>
      </c>
      <c r="K314" s="30">
        <f t="shared" si="53"/>
        <v>0</v>
      </c>
      <c r="L314" s="30">
        <f t="shared" si="54"/>
        <v>100</v>
      </c>
      <c r="M314" s="26">
        <v>0</v>
      </c>
      <c r="N314" s="26">
        <v>8.6841894003999998E-5</v>
      </c>
      <c r="O314" s="26">
        <v>2.5893315531700002E-4</v>
      </c>
      <c r="P314" s="23">
        <f t="shared" si="45"/>
        <v>0</v>
      </c>
      <c r="Q314" s="23">
        <f t="shared" si="46"/>
        <v>8.6841894003999998E-5</v>
      </c>
      <c r="R314" s="23">
        <f t="shared" si="47"/>
        <v>1.7209126131300002E-4</v>
      </c>
      <c r="S314" s="24">
        <f t="shared" si="48"/>
        <v>0</v>
      </c>
      <c r="T314" s="24">
        <f t="shared" si="49"/>
        <v>9.4483635835400703E-2</v>
      </c>
      <c r="U314" s="24">
        <f t="shared" si="50"/>
        <v>0.18723460895041441</v>
      </c>
    </row>
    <row r="315" spans="1:21" ht="15" x14ac:dyDescent="0.25">
      <c r="A315" s="25">
        <v>4474</v>
      </c>
      <c r="B315" s="25" t="s">
        <v>45</v>
      </c>
      <c r="C315" s="23" t="s">
        <v>46</v>
      </c>
      <c r="D315" s="28">
        <v>2.6922369999930001E-2</v>
      </c>
      <c r="E315" s="26">
        <v>0</v>
      </c>
      <c r="F315" s="26">
        <v>0</v>
      </c>
      <c r="G315" s="26">
        <v>0</v>
      </c>
      <c r="H315" s="31">
        <f t="shared" si="44"/>
        <v>2.6922369999930001E-2</v>
      </c>
      <c r="I315" s="30">
        <f t="shared" si="51"/>
        <v>0</v>
      </c>
      <c r="J315" s="30">
        <f t="shared" si="52"/>
        <v>0</v>
      </c>
      <c r="K315" s="30">
        <f t="shared" si="53"/>
        <v>0</v>
      </c>
      <c r="L315" s="30">
        <f t="shared" si="54"/>
        <v>100</v>
      </c>
      <c r="M315" s="26">
        <v>0</v>
      </c>
      <c r="N315" s="26">
        <v>0</v>
      </c>
      <c r="O315" s="26">
        <v>0</v>
      </c>
      <c r="P315" s="23">
        <f t="shared" si="45"/>
        <v>0</v>
      </c>
      <c r="Q315" s="23">
        <f t="shared" si="46"/>
        <v>0</v>
      </c>
      <c r="R315" s="23">
        <f t="shared" si="47"/>
        <v>0</v>
      </c>
      <c r="S315" s="24">
        <f t="shared" si="48"/>
        <v>0</v>
      </c>
      <c r="T315" s="24">
        <f t="shared" si="49"/>
        <v>0</v>
      </c>
      <c r="U315" s="24">
        <f t="shared" si="50"/>
        <v>0</v>
      </c>
    </row>
    <row r="316" spans="1:21" ht="15" x14ac:dyDescent="0.25">
      <c r="A316" s="32">
        <v>4476</v>
      </c>
      <c r="B316" s="23" t="s">
        <v>50</v>
      </c>
      <c r="C316" s="23" t="s">
        <v>48</v>
      </c>
      <c r="D316" s="23">
        <v>0.93883864895953595</v>
      </c>
      <c r="E316" s="26">
        <v>0</v>
      </c>
      <c r="F316" s="26">
        <v>0</v>
      </c>
      <c r="G316" s="26">
        <v>0</v>
      </c>
      <c r="H316" s="31">
        <f t="shared" si="44"/>
        <v>0.93883864895953595</v>
      </c>
      <c r="I316" s="30">
        <f t="shared" si="51"/>
        <v>0</v>
      </c>
      <c r="J316" s="30">
        <f t="shared" si="52"/>
        <v>0</v>
      </c>
      <c r="K316" s="30">
        <f t="shared" si="53"/>
        <v>0</v>
      </c>
      <c r="L316" s="30">
        <f t="shared" si="54"/>
        <v>100</v>
      </c>
      <c r="M316" s="26">
        <v>0</v>
      </c>
      <c r="N316" s="26">
        <v>0</v>
      </c>
      <c r="O316" s="26">
        <v>0</v>
      </c>
      <c r="P316" s="23">
        <f t="shared" si="45"/>
        <v>0</v>
      </c>
      <c r="Q316" s="23">
        <f t="shared" si="46"/>
        <v>0</v>
      </c>
      <c r="R316" s="23">
        <f t="shared" si="47"/>
        <v>0</v>
      </c>
      <c r="S316" s="24">
        <f t="shared" si="48"/>
        <v>0</v>
      </c>
      <c r="T316" s="24">
        <f t="shared" si="49"/>
        <v>0</v>
      </c>
      <c r="U316" s="24">
        <f t="shared" si="50"/>
        <v>0</v>
      </c>
    </row>
    <row r="317" spans="1:21" ht="15" x14ac:dyDescent="0.25">
      <c r="A317" s="25">
        <v>4479</v>
      </c>
      <c r="B317" s="25" t="s">
        <v>45</v>
      </c>
      <c r="C317" s="23" t="s">
        <v>46</v>
      </c>
      <c r="D317" s="28">
        <v>0.68793386759763497</v>
      </c>
      <c r="E317" s="26">
        <v>0</v>
      </c>
      <c r="F317" s="26">
        <v>0</v>
      </c>
      <c r="G317" s="26">
        <v>0</v>
      </c>
      <c r="H317" s="31">
        <f t="shared" si="44"/>
        <v>0.68793386759763497</v>
      </c>
      <c r="I317" s="30">
        <f t="shared" si="51"/>
        <v>0</v>
      </c>
      <c r="J317" s="30">
        <f t="shared" si="52"/>
        <v>0</v>
      </c>
      <c r="K317" s="30">
        <f t="shared" si="53"/>
        <v>0</v>
      </c>
      <c r="L317" s="30">
        <f t="shared" si="54"/>
        <v>100</v>
      </c>
      <c r="M317" s="26">
        <v>0</v>
      </c>
      <c r="N317" s="26">
        <v>2.38614876251E-2</v>
      </c>
      <c r="O317" s="26">
        <v>9.8404815669000001E-2</v>
      </c>
      <c r="P317" s="23">
        <f t="shared" si="45"/>
        <v>0</v>
      </c>
      <c r="Q317" s="23">
        <f t="shared" si="46"/>
        <v>2.38614876251E-2</v>
      </c>
      <c r="R317" s="23">
        <f t="shared" si="47"/>
        <v>7.4543328043900001E-2</v>
      </c>
      <c r="S317" s="24">
        <f t="shared" si="48"/>
        <v>0</v>
      </c>
      <c r="T317" s="24">
        <f t="shared" si="49"/>
        <v>3.4685728889068632</v>
      </c>
      <c r="U317" s="24">
        <f t="shared" si="50"/>
        <v>10.835827621660224</v>
      </c>
    </row>
    <row r="318" spans="1:21" ht="15" x14ac:dyDescent="0.25">
      <c r="A318" s="25">
        <v>4482</v>
      </c>
      <c r="B318" s="25" t="s">
        <v>45</v>
      </c>
      <c r="C318" s="23" t="s">
        <v>46</v>
      </c>
      <c r="D318" s="28">
        <v>4.9009713805308897</v>
      </c>
      <c r="E318" s="26">
        <v>0</v>
      </c>
      <c r="F318" s="26">
        <v>0</v>
      </c>
      <c r="G318" s="26">
        <v>0</v>
      </c>
      <c r="H318" s="31">
        <f t="shared" si="44"/>
        <v>4.9009713805308897</v>
      </c>
      <c r="I318" s="30">
        <f t="shared" si="51"/>
        <v>0</v>
      </c>
      <c r="J318" s="30">
        <f t="shared" si="52"/>
        <v>0</v>
      </c>
      <c r="K318" s="30">
        <f t="shared" si="53"/>
        <v>0</v>
      </c>
      <c r="L318" s="30">
        <f t="shared" si="54"/>
        <v>100</v>
      </c>
      <c r="M318" s="26">
        <v>0</v>
      </c>
      <c r="N318" s="26">
        <v>0</v>
      </c>
      <c r="O318" s="26">
        <v>1.06014990962E-3</v>
      </c>
      <c r="P318" s="23">
        <f t="shared" si="45"/>
        <v>0</v>
      </c>
      <c r="Q318" s="23">
        <f t="shared" si="46"/>
        <v>0</v>
      </c>
      <c r="R318" s="23">
        <f t="shared" si="47"/>
        <v>1.06014990962E-3</v>
      </c>
      <c r="S318" s="24">
        <f t="shared" si="48"/>
        <v>0</v>
      </c>
      <c r="T318" s="24">
        <f t="shared" si="49"/>
        <v>0</v>
      </c>
      <c r="U318" s="24">
        <f t="shared" si="50"/>
        <v>2.16314242076876E-2</v>
      </c>
    </row>
    <row r="319" spans="1:21" ht="15" x14ac:dyDescent="0.25">
      <c r="A319" s="25">
        <v>4483</v>
      </c>
      <c r="B319" s="25" t="s">
        <v>45</v>
      </c>
      <c r="C319" s="23" t="s">
        <v>46</v>
      </c>
      <c r="D319" s="28">
        <v>0.95581611746193496</v>
      </c>
      <c r="E319" s="26">
        <v>0</v>
      </c>
      <c r="F319" s="26">
        <v>0</v>
      </c>
      <c r="G319" s="26">
        <v>0</v>
      </c>
      <c r="H319" s="31">
        <f t="shared" si="44"/>
        <v>0.95581611746193496</v>
      </c>
      <c r="I319" s="30">
        <f t="shared" si="51"/>
        <v>0</v>
      </c>
      <c r="J319" s="30">
        <f t="shared" si="52"/>
        <v>0</v>
      </c>
      <c r="K319" s="30">
        <f t="shared" si="53"/>
        <v>0</v>
      </c>
      <c r="L319" s="30">
        <f t="shared" si="54"/>
        <v>100</v>
      </c>
      <c r="M319" s="26">
        <v>3.1049953604699999E-3</v>
      </c>
      <c r="N319" s="26">
        <v>4.1773468890200002E-3</v>
      </c>
      <c r="O319" s="26">
        <v>1.9801020994599999E-2</v>
      </c>
      <c r="P319" s="23">
        <f t="shared" si="45"/>
        <v>3.1049953604699999E-3</v>
      </c>
      <c r="Q319" s="23">
        <f t="shared" si="46"/>
        <v>1.0723515285500002E-3</v>
      </c>
      <c r="R319" s="23">
        <f t="shared" si="47"/>
        <v>1.5623674105579998E-2</v>
      </c>
      <c r="S319" s="24">
        <f t="shared" si="48"/>
        <v>0.3248527937272051</v>
      </c>
      <c r="T319" s="24">
        <f t="shared" si="49"/>
        <v>0.11219224168321333</v>
      </c>
      <c r="U319" s="24">
        <f t="shared" si="50"/>
        <v>1.6345899404863515</v>
      </c>
    </row>
    <row r="320" spans="1:21" ht="15" x14ac:dyDescent="0.25">
      <c r="A320" s="25">
        <v>4484</v>
      </c>
      <c r="B320" s="25" t="s">
        <v>45</v>
      </c>
      <c r="C320" s="23" t="s">
        <v>46</v>
      </c>
      <c r="D320" s="28">
        <v>2.0876880062179999</v>
      </c>
      <c r="E320" s="26">
        <v>0</v>
      </c>
      <c r="F320" s="26">
        <v>0</v>
      </c>
      <c r="G320" s="26">
        <v>0</v>
      </c>
      <c r="H320" s="31">
        <f t="shared" si="44"/>
        <v>2.0876880062179999</v>
      </c>
      <c r="I320" s="30">
        <f t="shared" si="51"/>
        <v>0</v>
      </c>
      <c r="J320" s="30">
        <f t="shared" si="52"/>
        <v>0</v>
      </c>
      <c r="K320" s="30">
        <f t="shared" si="53"/>
        <v>0</v>
      </c>
      <c r="L320" s="30">
        <f t="shared" si="54"/>
        <v>100</v>
      </c>
      <c r="M320" s="26">
        <v>0</v>
      </c>
      <c r="N320" s="26">
        <v>1.24000000007E-2</v>
      </c>
      <c r="O320" s="26">
        <v>3.1832686933600002E-2</v>
      </c>
      <c r="P320" s="23">
        <f t="shared" si="45"/>
        <v>0</v>
      </c>
      <c r="Q320" s="23">
        <f t="shared" si="46"/>
        <v>1.24000000007E-2</v>
      </c>
      <c r="R320" s="23">
        <f t="shared" si="47"/>
        <v>1.9432686932900001E-2</v>
      </c>
      <c r="S320" s="24">
        <f t="shared" si="48"/>
        <v>0</v>
      </c>
      <c r="T320" s="24">
        <f t="shared" si="49"/>
        <v>0.59395848248242367</v>
      </c>
      <c r="U320" s="24">
        <f t="shared" si="50"/>
        <v>0.93082332585239791</v>
      </c>
    </row>
    <row r="321" spans="1:21" ht="15" x14ac:dyDescent="0.25">
      <c r="A321" s="32">
        <v>4496</v>
      </c>
      <c r="B321" s="23" t="s">
        <v>45</v>
      </c>
      <c r="C321" s="23" t="s">
        <v>46</v>
      </c>
      <c r="D321" s="23">
        <v>0.29390598815590802</v>
      </c>
      <c r="E321" s="26">
        <v>0</v>
      </c>
      <c r="F321" s="26">
        <v>0</v>
      </c>
      <c r="G321" s="26">
        <v>0</v>
      </c>
      <c r="H321" s="31">
        <f t="shared" si="44"/>
        <v>0.29390598815590802</v>
      </c>
      <c r="I321" s="30">
        <f t="shared" si="51"/>
        <v>0</v>
      </c>
      <c r="J321" s="30">
        <f t="shared" si="52"/>
        <v>0</v>
      </c>
      <c r="K321" s="30">
        <f t="shared" si="53"/>
        <v>0</v>
      </c>
      <c r="L321" s="30">
        <f t="shared" si="54"/>
        <v>100</v>
      </c>
      <c r="M321" s="26">
        <v>0</v>
      </c>
      <c r="N321" s="26">
        <v>0</v>
      </c>
      <c r="O321" s="26">
        <v>0</v>
      </c>
      <c r="P321" s="23">
        <f t="shared" si="45"/>
        <v>0</v>
      </c>
      <c r="Q321" s="23">
        <f t="shared" si="46"/>
        <v>0</v>
      </c>
      <c r="R321" s="23">
        <f t="shared" si="47"/>
        <v>0</v>
      </c>
      <c r="S321" s="24">
        <f t="shared" si="48"/>
        <v>0</v>
      </c>
      <c r="T321" s="24">
        <f t="shared" si="49"/>
        <v>0</v>
      </c>
      <c r="U321" s="24">
        <f t="shared" si="50"/>
        <v>0</v>
      </c>
    </row>
    <row r="322" spans="1:21" ht="15" x14ac:dyDescent="0.25">
      <c r="A322" s="25">
        <v>4516</v>
      </c>
      <c r="B322" s="25" t="s">
        <v>45</v>
      </c>
      <c r="C322" s="23" t="s">
        <v>46</v>
      </c>
      <c r="D322" s="28">
        <v>4.8744144155218001E-2</v>
      </c>
      <c r="E322" s="26">
        <v>0</v>
      </c>
      <c r="F322" s="26">
        <v>0</v>
      </c>
      <c r="G322" s="26">
        <v>0</v>
      </c>
      <c r="H322" s="31">
        <f t="shared" ref="H322:H385" si="55">D322-(E322+F322+G322)</f>
        <v>4.8744144155218001E-2</v>
      </c>
      <c r="I322" s="30">
        <f t="shared" si="51"/>
        <v>0</v>
      </c>
      <c r="J322" s="30">
        <f t="shared" si="52"/>
        <v>0</v>
      </c>
      <c r="K322" s="30">
        <f t="shared" si="53"/>
        <v>0</v>
      </c>
      <c r="L322" s="30">
        <f t="shared" si="54"/>
        <v>100</v>
      </c>
      <c r="M322" s="26">
        <v>0</v>
      </c>
      <c r="N322" s="26">
        <v>0</v>
      </c>
      <c r="O322" s="26">
        <v>0</v>
      </c>
      <c r="P322" s="23">
        <f t="shared" si="45"/>
        <v>0</v>
      </c>
      <c r="Q322" s="23">
        <f t="shared" si="46"/>
        <v>0</v>
      </c>
      <c r="R322" s="23">
        <f t="shared" si="47"/>
        <v>0</v>
      </c>
      <c r="S322" s="24">
        <f t="shared" si="48"/>
        <v>0</v>
      </c>
      <c r="T322" s="24">
        <f t="shared" si="49"/>
        <v>0</v>
      </c>
      <c r="U322" s="24">
        <f t="shared" si="50"/>
        <v>0</v>
      </c>
    </row>
    <row r="323" spans="1:21" ht="15" x14ac:dyDescent="0.25">
      <c r="A323" s="25">
        <v>4517</v>
      </c>
      <c r="B323" s="25" t="s">
        <v>45</v>
      </c>
      <c r="C323" s="23" t="s">
        <v>46</v>
      </c>
      <c r="D323" s="28">
        <v>5.4097105003929002E-2</v>
      </c>
      <c r="E323" s="26">
        <v>0</v>
      </c>
      <c r="F323" s="26">
        <v>0</v>
      </c>
      <c r="G323" s="26">
        <v>0</v>
      </c>
      <c r="H323" s="31">
        <f t="shared" si="55"/>
        <v>5.4097105003929002E-2</v>
      </c>
      <c r="I323" s="30">
        <f t="shared" si="51"/>
        <v>0</v>
      </c>
      <c r="J323" s="30">
        <f t="shared" si="52"/>
        <v>0</v>
      </c>
      <c r="K323" s="30">
        <f t="shared" si="53"/>
        <v>0</v>
      </c>
      <c r="L323" s="30">
        <f t="shared" si="54"/>
        <v>100</v>
      </c>
      <c r="M323" s="26">
        <v>0</v>
      </c>
      <c r="N323" s="26">
        <v>0</v>
      </c>
      <c r="O323" s="26">
        <v>0</v>
      </c>
      <c r="P323" s="23">
        <f t="shared" ref="P323:P386" si="56">M323</f>
        <v>0</v>
      </c>
      <c r="Q323" s="23">
        <f t="shared" ref="Q323:Q386" si="57">N323-M323</f>
        <v>0</v>
      </c>
      <c r="R323" s="23">
        <f t="shared" ref="R323:R386" si="58">O323-N323</f>
        <v>0</v>
      </c>
      <c r="S323" s="24">
        <f t="shared" ref="S323:S386" si="59">P323/D323*100</f>
        <v>0</v>
      </c>
      <c r="T323" s="24">
        <f t="shared" ref="T323:T386" si="60">Q323/D323*100</f>
        <v>0</v>
      </c>
      <c r="U323" s="24">
        <f t="shared" ref="U323:U386" si="61">R323/D323*100</f>
        <v>0</v>
      </c>
    </row>
    <row r="324" spans="1:21" ht="15" x14ac:dyDescent="0.25">
      <c r="A324" s="25">
        <v>4520</v>
      </c>
      <c r="B324" s="25" t="s">
        <v>45</v>
      </c>
      <c r="C324" s="23" t="s">
        <v>46</v>
      </c>
      <c r="D324" s="28">
        <v>2.9855149999757E-2</v>
      </c>
      <c r="E324" s="26">
        <v>0</v>
      </c>
      <c r="F324" s="26">
        <v>0</v>
      </c>
      <c r="G324" s="26">
        <v>0</v>
      </c>
      <c r="H324" s="31">
        <f t="shared" si="55"/>
        <v>2.9855149999757E-2</v>
      </c>
      <c r="I324" s="30">
        <f t="shared" ref="I324:I387" si="62">E324/D324*100</f>
        <v>0</v>
      </c>
      <c r="J324" s="30">
        <f t="shared" ref="J324:J387" si="63">F324/D324*100</f>
        <v>0</v>
      </c>
      <c r="K324" s="30">
        <f t="shared" ref="K324:K387" si="64">G324/D324*100</f>
        <v>0</v>
      </c>
      <c r="L324" s="30">
        <f t="shared" ref="L324:L387" si="65">100-K324-J324-I324</f>
        <v>100</v>
      </c>
      <c r="M324" s="26">
        <v>0</v>
      </c>
      <c r="N324" s="26">
        <v>0</v>
      </c>
      <c r="O324" s="26">
        <v>0</v>
      </c>
      <c r="P324" s="23">
        <f t="shared" si="56"/>
        <v>0</v>
      </c>
      <c r="Q324" s="23">
        <f t="shared" si="57"/>
        <v>0</v>
      </c>
      <c r="R324" s="23">
        <f t="shared" si="58"/>
        <v>0</v>
      </c>
      <c r="S324" s="24">
        <f t="shared" si="59"/>
        <v>0</v>
      </c>
      <c r="T324" s="24">
        <f t="shared" si="60"/>
        <v>0</v>
      </c>
      <c r="U324" s="24">
        <f t="shared" si="61"/>
        <v>0</v>
      </c>
    </row>
    <row r="325" spans="1:21" ht="15" x14ac:dyDescent="0.25">
      <c r="A325" s="25">
        <v>4527</v>
      </c>
      <c r="B325" s="25" t="s">
        <v>45</v>
      </c>
      <c r="C325" s="23" t="s">
        <v>46</v>
      </c>
      <c r="D325" s="28">
        <v>5.8685739999801999E-2</v>
      </c>
      <c r="E325" s="26">
        <v>0</v>
      </c>
      <c r="F325" s="26">
        <v>0</v>
      </c>
      <c r="G325" s="26">
        <v>0</v>
      </c>
      <c r="H325" s="31">
        <f t="shared" si="55"/>
        <v>5.8685739999801999E-2</v>
      </c>
      <c r="I325" s="30">
        <f t="shared" si="62"/>
        <v>0</v>
      </c>
      <c r="J325" s="30">
        <f t="shared" si="63"/>
        <v>0</v>
      </c>
      <c r="K325" s="30">
        <f t="shared" si="64"/>
        <v>0</v>
      </c>
      <c r="L325" s="30">
        <f t="shared" si="65"/>
        <v>100</v>
      </c>
      <c r="M325" s="26">
        <v>0</v>
      </c>
      <c r="N325" s="26">
        <v>0</v>
      </c>
      <c r="O325" s="26">
        <v>0</v>
      </c>
      <c r="P325" s="23">
        <f t="shared" si="56"/>
        <v>0</v>
      </c>
      <c r="Q325" s="23">
        <f t="shared" si="57"/>
        <v>0</v>
      </c>
      <c r="R325" s="23">
        <f t="shared" si="58"/>
        <v>0</v>
      </c>
      <c r="S325" s="24">
        <f t="shared" si="59"/>
        <v>0</v>
      </c>
      <c r="T325" s="24">
        <f t="shared" si="60"/>
        <v>0</v>
      </c>
      <c r="U325" s="24">
        <f t="shared" si="61"/>
        <v>0</v>
      </c>
    </row>
    <row r="326" spans="1:21" ht="15" x14ac:dyDescent="0.25">
      <c r="A326" s="25">
        <v>4528</v>
      </c>
      <c r="B326" s="25" t="s">
        <v>45</v>
      </c>
      <c r="C326" s="23" t="s">
        <v>46</v>
      </c>
      <c r="D326" s="27">
        <v>1.9623530761943599</v>
      </c>
      <c r="E326" s="26">
        <v>0</v>
      </c>
      <c r="F326" s="26">
        <v>0</v>
      </c>
      <c r="G326" s="26">
        <v>0</v>
      </c>
      <c r="H326" s="31">
        <f t="shared" si="55"/>
        <v>1.9623530761943599</v>
      </c>
      <c r="I326" s="30">
        <f t="shared" si="62"/>
        <v>0</v>
      </c>
      <c r="J326" s="30">
        <f t="shared" si="63"/>
        <v>0</v>
      </c>
      <c r="K326" s="30">
        <f t="shared" si="64"/>
        <v>0</v>
      </c>
      <c r="L326" s="30">
        <f t="shared" si="65"/>
        <v>100</v>
      </c>
      <c r="M326" s="26">
        <v>0</v>
      </c>
      <c r="N326" s="26">
        <v>0</v>
      </c>
      <c r="O326" s="26">
        <v>2.4528454064499998E-4</v>
      </c>
      <c r="P326" s="23">
        <f t="shared" si="56"/>
        <v>0</v>
      </c>
      <c r="Q326" s="23">
        <f t="shared" si="57"/>
        <v>0</v>
      </c>
      <c r="R326" s="23">
        <f t="shared" si="58"/>
        <v>2.4528454064499998E-4</v>
      </c>
      <c r="S326" s="24">
        <f t="shared" si="59"/>
        <v>0</v>
      </c>
      <c r="T326" s="24">
        <f t="shared" si="60"/>
        <v>0</v>
      </c>
      <c r="U326" s="24">
        <f t="shared" si="61"/>
        <v>1.2499511103306974E-2</v>
      </c>
    </row>
    <row r="327" spans="1:21" ht="15" x14ac:dyDescent="0.25">
      <c r="A327" s="32">
        <v>4542</v>
      </c>
      <c r="B327" s="23" t="s">
        <v>50</v>
      </c>
      <c r="C327" s="23" t="s">
        <v>48</v>
      </c>
      <c r="D327" s="23">
        <v>6.4417233639930002E-2</v>
      </c>
      <c r="E327" s="26">
        <v>0</v>
      </c>
      <c r="F327" s="26">
        <v>0</v>
      </c>
      <c r="G327" s="26">
        <v>0</v>
      </c>
      <c r="H327" s="31">
        <f t="shared" si="55"/>
        <v>6.4417233639930002E-2</v>
      </c>
      <c r="I327" s="30">
        <f t="shared" si="62"/>
        <v>0</v>
      </c>
      <c r="J327" s="30">
        <f t="shared" si="63"/>
        <v>0</v>
      </c>
      <c r="K327" s="30">
        <f t="shared" si="64"/>
        <v>0</v>
      </c>
      <c r="L327" s="30">
        <f t="shared" si="65"/>
        <v>100</v>
      </c>
      <c r="M327" s="26">
        <v>0</v>
      </c>
      <c r="N327" s="26">
        <v>0</v>
      </c>
      <c r="O327" s="26">
        <v>0</v>
      </c>
      <c r="P327" s="23">
        <f t="shared" si="56"/>
        <v>0</v>
      </c>
      <c r="Q327" s="23">
        <f t="shared" si="57"/>
        <v>0</v>
      </c>
      <c r="R327" s="23">
        <f t="shared" si="58"/>
        <v>0</v>
      </c>
      <c r="S327" s="24">
        <f t="shared" si="59"/>
        <v>0</v>
      </c>
      <c r="T327" s="24">
        <f t="shared" si="60"/>
        <v>0</v>
      </c>
      <c r="U327" s="24">
        <f t="shared" si="61"/>
        <v>0</v>
      </c>
    </row>
    <row r="328" spans="1:21" ht="15" x14ac:dyDescent="0.25">
      <c r="A328" s="32">
        <v>4543</v>
      </c>
      <c r="B328" s="23" t="s">
        <v>50</v>
      </c>
      <c r="C328" s="23" t="s">
        <v>48</v>
      </c>
      <c r="D328" s="23">
        <v>0.25400617967349698</v>
      </c>
      <c r="E328" s="26">
        <v>0</v>
      </c>
      <c r="F328" s="26">
        <v>0</v>
      </c>
      <c r="G328" s="26">
        <v>0</v>
      </c>
      <c r="H328" s="31">
        <f t="shared" si="55"/>
        <v>0.25400617967349698</v>
      </c>
      <c r="I328" s="30">
        <f t="shared" si="62"/>
        <v>0</v>
      </c>
      <c r="J328" s="30">
        <f t="shared" si="63"/>
        <v>0</v>
      </c>
      <c r="K328" s="30">
        <f t="shared" si="64"/>
        <v>0</v>
      </c>
      <c r="L328" s="30">
        <f t="shared" si="65"/>
        <v>100</v>
      </c>
      <c r="M328" s="26">
        <v>0</v>
      </c>
      <c r="N328" s="26">
        <v>0</v>
      </c>
      <c r="O328" s="26">
        <v>0</v>
      </c>
      <c r="P328" s="23">
        <f t="shared" si="56"/>
        <v>0</v>
      </c>
      <c r="Q328" s="23">
        <f t="shared" si="57"/>
        <v>0</v>
      </c>
      <c r="R328" s="23">
        <f t="shared" si="58"/>
        <v>0</v>
      </c>
      <c r="S328" s="24">
        <f t="shared" si="59"/>
        <v>0</v>
      </c>
      <c r="T328" s="24">
        <f t="shared" si="60"/>
        <v>0</v>
      </c>
      <c r="U328" s="24">
        <f t="shared" si="61"/>
        <v>0</v>
      </c>
    </row>
    <row r="329" spans="1:21" ht="15" x14ac:dyDescent="0.25">
      <c r="A329" s="32">
        <v>4545</v>
      </c>
      <c r="B329" s="23" t="s">
        <v>50</v>
      </c>
      <c r="C329" s="23" t="s">
        <v>48</v>
      </c>
      <c r="D329" s="23">
        <v>0.37487829958130098</v>
      </c>
      <c r="E329" s="26">
        <v>0</v>
      </c>
      <c r="F329" s="26">
        <v>0</v>
      </c>
      <c r="G329" s="26">
        <v>0</v>
      </c>
      <c r="H329" s="31">
        <f t="shared" si="55"/>
        <v>0.37487829958130098</v>
      </c>
      <c r="I329" s="30">
        <f t="shared" si="62"/>
        <v>0</v>
      </c>
      <c r="J329" s="30">
        <f t="shared" si="63"/>
        <v>0</v>
      </c>
      <c r="K329" s="30">
        <f t="shared" si="64"/>
        <v>0</v>
      </c>
      <c r="L329" s="30">
        <f t="shared" si="65"/>
        <v>100</v>
      </c>
      <c r="M329" s="26">
        <v>0</v>
      </c>
      <c r="N329" s="26">
        <v>0</v>
      </c>
      <c r="O329" s="26">
        <v>0</v>
      </c>
      <c r="P329" s="23">
        <f t="shared" si="56"/>
        <v>0</v>
      </c>
      <c r="Q329" s="23">
        <f t="shared" si="57"/>
        <v>0</v>
      </c>
      <c r="R329" s="23">
        <f t="shared" si="58"/>
        <v>0</v>
      </c>
      <c r="S329" s="24">
        <f t="shared" si="59"/>
        <v>0</v>
      </c>
      <c r="T329" s="24">
        <f t="shared" si="60"/>
        <v>0</v>
      </c>
      <c r="U329" s="24">
        <f t="shared" si="61"/>
        <v>0</v>
      </c>
    </row>
    <row r="330" spans="1:21" ht="15" x14ac:dyDescent="0.25">
      <c r="A330" s="32">
        <v>4546</v>
      </c>
      <c r="B330" s="23" t="s">
        <v>50</v>
      </c>
      <c r="C330" s="23" t="s">
        <v>48</v>
      </c>
      <c r="D330" s="23">
        <v>0.42747811574449501</v>
      </c>
      <c r="E330" s="26">
        <v>0</v>
      </c>
      <c r="F330" s="26">
        <v>0</v>
      </c>
      <c r="G330" s="26">
        <v>0</v>
      </c>
      <c r="H330" s="31">
        <f t="shared" si="55"/>
        <v>0.42747811574449501</v>
      </c>
      <c r="I330" s="30">
        <f t="shared" si="62"/>
        <v>0</v>
      </c>
      <c r="J330" s="30">
        <f t="shared" si="63"/>
        <v>0</v>
      </c>
      <c r="K330" s="30">
        <f t="shared" si="64"/>
        <v>0</v>
      </c>
      <c r="L330" s="30">
        <f t="shared" si="65"/>
        <v>100</v>
      </c>
      <c r="M330" s="26">
        <v>0</v>
      </c>
      <c r="N330" s="26">
        <v>0</v>
      </c>
      <c r="O330" s="26">
        <v>0</v>
      </c>
      <c r="P330" s="23">
        <f t="shared" si="56"/>
        <v>0</v>
      </c>
      <c r="Q330" s="23">
        <f t="shared" si="57"/>
        <v>0</v>
      </c>
      <c r="R330" s="23">
        <f t="shared" si="58"/>
        <v>0</v>
      </c>
      <c r="S330" s="24">
        <f t="shared" si="59"/>
        <v>0</v>
      </c>
      <c r="T330" s="24">
        <f t="shared" si="60"/>
        <v>0</v>
      </c>
      <c r="U330" s="24">
        <f t="shared" si="61"/>
        <v>0</v>
      </c>
    </row>
    <row r="331" spans="1:21" ht="15" x14ac:dyDescent="0.25">
      <c r="A331" s="32">
        <v>4547</v>
      </c>
      <c r="B331" s="23" t="s">
        <v>50</v>
      </c>
      <c r="C331" s="23" t="s">
        <v>48</v>
      </c>
      <c r="D331" s="23">
        <v>3.6580575283562</v>
      </c>
      <c r="E331" s="26">
        <v>0</v>
      </c>
      <c r="F331" s="26">
        <v>0</v>
      </c>
      <c r="G331" s="26">
        <v>0</v>
      </c>
      <c r="H331" s="31">
        <f t="shared" si="55"/>
        <v>3.6580575283562</v>
      </c>
      <c r="I331" s="30">
        <f t="shared" si="62"/>
        <v>0</v>
      </c>
      <c r="J331" s="30">
        <f t="shared" si="63"/>
        <v>0</v>
      </c>
      <c r="K331" s="30">
        <f t="shared" si="64"/>
        <v>0</v>
      </c>
      <c r="L331" s="30">
        <f t="shared" si="65"/>
        <v>100</v>
      </c>
      <c r="M331" s="26">
        <v>0</v>
      </c>
      <c r="N331" s="26">
        <v>1.6399999999900002E-2</v>
      </c>
      <c r="O331" s="26">
        <v>0.29242534609100002</v>
      </c>
      <c r="P331" s="23">
        <f t="shared" si="56"/>
        <v>0</v>
      </c>
      <c r="Q331" s="23">
        <f t="shared" si="57"/>
        <v>1.6399999999900002E-2</v>
      </c>
      <c r="R331" s="23">
        <f t="shared" si="58"/>
        <v>0.27602534609110002</v>
      </c>
      <c r="S331" s="24">
        <f t="shared" si="59"/>
        <v>0</v>
      </c>
      <c r="T331" s="24">
        <f t="shared" si="60"/>
        <v>0.44832537139648471</v>
      </c>
      <c r="U331" s="24">
        <f t="shared" si="61"/>
        <v>7.5456808415786698</v>
      </c>
    </row>
    <row r="332" spans="1:21" ht="15" x14ac:dyDescent="0.25">
      <c r="A332" s="25">
        <v>4560</v>
      </c>
      <c r="B332" s="25" t="s">
        <v>45</v>
      </c>
      <c r="C332" s="23" t="s">
        <v>46</v>
      </c>
      <c r="D332" s="28">
        <v>0.94273662115527501</v>
      </c>
      <c r="E332" s="26">
        <v>0</v>
      </c>
      <c r="F332" s="26">
        <v>0</v>
      </c>
      <c r="G332" s="26">
        <v>0</v>
      </c>
      <c r="H332" s="31">
        <f t="shared" si="55"/>
        <v>0.94273662115527501</v>
      </c>
      <c r="I332" s="30">
        <f t="shared" si="62"/>
        <v>0</v>
      </c>
      <c r="J332" s="30">
        <f t="shared" si="63"/>
        <v>0</v>
      </c>
      <c r="K332" s="30">
        <f t="shared" si="64"/>
        <v>0</v>
      </c>
      <c r="L332" s="30">
        <f t="shared" si="65"/>
        <v>100</v>
      </c>
      <c r="M332" s="26">
        <v>2.8711181269100002E-2</v>
      </c>
      <c r="N332" s="26">
        <v>4.5028362838799997E-2</v>
      </c>
      <c r="O332" s="26">
        <v>9.3882829100300005E-2</v>
      </c>
      <c r="P332" s="23">
        <f t="shared" si="56"/>
        <v>2.8711181269100002E-2</v>
      </c>
      <c r="Q332" s="23">
        <f t="shared" si="57"/>
        <v>1.6317181569699996E-2</v>
      </c>
      <c r="R332" s="23">
        <f t="shared" si="58"/>
        <v>4.8854466261500008E-2</v>
      </c>
      <c r="S332" s="24">
        <f t="shared" si="59"/>
        <v>3.045514582208118</v>
      </c>
      <c r="T332" s="24">
        <f t="shared" si="60"/>
        <v>1.7308314118214831</v>
      </c>
      <c r="U332" s="24">
        <f t="shared" si="61"/>
        <v>5.1821967201858969</v>
      </c>
    </row>
    <row r="333" spans="1:21" ht="15" x14ac:dyDescent="0.25">
      <c r="A333" s="25">
        <v>4565</v>
      </c>
      <c r="B333" s="25" t="s">
        <v>53</v>
      </c>
      <c r="C333" s="23" t="s">
        <v>46</v>
      </c>
      <c r="D333" s="28">
        <v>11.0888276699614</v>
      </c>
      <c r="E333" s="26">
        <v>0</v>
      </c>
      <c r="F333" s="26">
        <v>0</v>
      </c>
      <c r="G333" s="26">
        <v>0</v>
      </c>
      <c r="H333" s="31">
        <f t="shared" si="55"/>
        <v>11.0888276699614</v>
      </c>
      <c r="I333" s="30">
        <f t="shared" si="62"/>
        <v>0</v>
      </c>
      <c r="J333" s="30">
        <f t="shared" si="63"/>
        <v>0</v>
      </c>
      <c r="K333" s="30">
        <f t="shared" si="64"/>
        <v>0</v>
      </c>
      <c r="L333" s="30">
        <f t="shared" si="65"/>
        <v>100</v>
      </c>
      <c r="M333" s="26">
        <v>3.5089692219100001E-2</v>
      </c>
      <c r="N333" s="26">
        <v>0.21520303856</v>
      </c>
      <c r="O333" s="26">
        <v>0.94738063497299996</v>
      </c>
      <c r="P333" s="23">
        <f t="shared" si="56"/>
        <v>3.5089692219100001E-2</v>
      </c>
      <c r="Q333" s="23">
        <f t="shared" si="57"/>
        <v>0.18011334634090001</v>
      </c>
      <c r="R333" s="23">
        <f t="shared" si="58"/>
        <v>0.73217759641299995</v>
      </c>
      <c r="S333" s="24">
        <f t="shared" si="59"/>
        <v>0.31644185718707402</v>
      </c>
      <c r="T333" s="24">
        <f t="shared" si="60"/>
        <v>1.6242776215993533</v>
      </c>
      <c r="U333" s="24">
        <f t="shared" si="61"/>
        <v>6.6028404282663784</v>
      </c>
    </row>
    <row r="334" spans="1:21" ht="15" x14ac:dyDescent="0.25">
      <c r="A334" s="25">
        <v>4566</v>
      </c>
      <c r="B334" s="25" t="s">
        <v>45</v>
      </c>
      <c r="C334" s="23" t="s">
        <v>46</v>
      </c>
      <c r="D334" s="28">
        <v>3.5741958442406201</v>
      </c>
      <c r="E334" s="26">
        <v>0</v>
      </c>
      <c r="F334" s="26">
        <v>0</v>
      </c>
      <c r="G334" s="26">
        <v>0</v>
      </c>
      <c r="H334" s="31">
        <f t="shared" si="55"/>
        <v>3.5741958442406201</v>
      </c>
      <c r="I334" s="30">
        <f t="shared" si="62"/>
        <v>0</v>
      </c>
      <c r="J334" s="30">
        <f t="shared" si="63"/>
        <v>0</v>
      </c>
      <c r="K334" s="30">
        <f t="shared" si="64"/>
        <v>0</v>
      </c>
      <c r="L334" s="30">
        <f t="shared" si="65"/>
        <v>100</v>
      </c>
      <c r="M334" s="26">
        <v>3.0399999998900001E-2</v>
      </c>
      <c r="N334" s="26">
        <v>8.7199999998199995E-2</v>
      </c>
      <c r="O334" s="26">
        <v>0.35306912717400002</v>
      </c>
      <c r="P334" s="23">
        <f t="shared" si="56"/>
        <v>3.0399999998900001E-2</v>
      </c>
      <c r="Q334" s="23">
        <f t="shared" si="57"/>
        <v>5.6799999999299994E-2</v>
      </c>
      <c r="R334" s="23">
        <f t="shared" si="58"/>
        <v>0.26586912717580002</v>
      </c>
      <c r="S334" s="24">
        <f t="shared" si="59"/>
        <v>0.8505409698767874</v>
      </c>
      <c r="T334" s="24">
        <f t="shared" si="60"/>
        <v>1.589168654281389</v>
      </c>
      <c r="U334" s="24">
        <f t="shared" si="61"/>
        <v>7.438571884755997</v>
      </c>
    </row>
    <row r="335" spans="1:21" ht="15" x14ac:dyDescent="0.25">
      <c r="A335" s="25">
        <v>4568</v>
      </c>
      <c r="B335" s="25" t="s">
        <v>53</v>
      </c>
      <c r="C335" s="23" t="s">
        <v>46</v>
      </c>
      <c r="D335" s="28">
        <v>10.418138662236</v>
      </c>
      <c r="E335" s="26">
        <v>0</v>
      </c>
      <c r="F335" s="26">
        <v>0</v>
      </c>
      <c r="G335" s="26">
        <v>0</v>
      </c>
      <c r="H335" s="31">
        <f t="shared" si="55"/>
        <v>10.418138662236</v>
      </c>
      <c r="I335" s="30">
        <f t="shared" si="62"/>
        <v>0</v>
      </c>
      <c r="J335" s="30">
        <f t="shared" si="63"/>
        <v>0</v>
      </c>
      <c r="K335" s="30">
        <f t="shared" si="64"/>
        <v>0</v>
      </c>
      <c r="L335" s="30">
        <f t="shared" si="65"/>
        <v>100</v>
      </c>
      <c r="M335" s="26">
        <v>0.122526083332</v>
      </c>
      <c r="N335" s="26">
        <v>0.49814914106500002</v>
      </c>
      <c r="O335" s="26">
        <v>1.2543909928000001</v>
      </c>
      <c r="P335" s="23">
        <f t="shared" si="56"/>
        <v>0.122526083332</v>
      </c>
      <c r="Q335" s="23">
        <f t="shared" si="57"/>
        <v>0.37562305773300003</v>
      </c>
      <c r="R335" s="23">
        <f t="shared" si="58"/>
        <v>0.75624185173500003</v>
      </c>
      <c r="S335" s="24">
        <f t="shared" si="59"/>
        <v>1.176084205676168</v>
      </c>
      <c r="T335" s="24">
        <f t="shared" si="60"/>
        <v>3.6054718593309802</v>
      </c>
      <c r="U335" s="24">
        <f t="shared" si="61"/>
        <v>7.2588960106304734</v>
      </c>
    </row>
    <row r="336" spans="1:21" ht="15" x14ac:dyDescent="0.25">
      <c r="A336" s="25">
        <v>4569</v>
      </c>
      <c r="B336" s="25" t="s">
        <v>53</v>
      </c>
      <c r="C336" s="23" t="s">
        <v>46</v>
      </c>
      <c r="D336" s="28">
        <v>1.4329353240348901</v>
      </c>
      <c r="E336" s="26">
        <v>0</v>
      </c>
      <c r="F336" s="26">
        <v>0</v>
      </c>
      <c r="G336" s="26">
        <v>0</v>
      </c>
      <c r="H336" s="31">
        <f t="shared" si="55"/>
        <v>1.4329353240348901</v>
      </c>
      <c r="I336" s="30">
        <f t="shared" si="62"/>
        <v>0</v>
      </c>
      <c r="J336" s="30">
        <f t="shared" si="63"/>
        <v>0</v>
      </c>
      <c r="K336" s="30">
        <f t="shared" si="64"/>
        <v>0</v>
      </c>
      <c r="L336" s="30">
        <f t="shared" si="65"/>
        <v>100</v>
      </c>
      <c r="M336" s="26">
        <v>0</v>
      </c>
      <c r="N336" s="26">
        <v>2.6800000001899998E-2</v>
      </c>
      <c r="O336" s="26">
        <v>0.119161278912</v>
      </c>
      <c r="P336" s="23">
        <f t="shared" si="56"/>
        <v>0</v>
      </c>
      <c r="Q336" s="23">
        <f t="shared" si="57"/>
        <v>2.6800000001899998E-2</v>
      </c>
      <c r="R336" s="23">
        <f t="shared" si="58"/>
        <v>9.23612789101E-2</v>
      </c>
      <c r="S336" s="24">
        <f t="shared" si="59"/>
        <v>0</v>
      </c>
      <c r="T336" s="24">
        <f t="shared" si="60"/>
        <v>1.8702867849217355</v>
      </c>
      <c r="U336" s="24">
        <f t="shared" si="61"/>
        <v>6.4455999765591052</v>
      </c>
    </row>
    <row r="337" spans="1:21" ht="15" x14ac:dyDescent="0.25">
      <c r="A337" s="25">
        <v>4571</v>
      </c>
      <c r="B337" s="25" t="s">
        <v>45</v>
      </c>
      <c r="C337" s="23" t="s">
        <v>46</v>
      </c>
      <c r="D337" s="28">
        <v>0.34815198151056298</v>
      </c>
      <c r="E337" s="26">
        <v>0</v>
      </c>
      <c r="F337" s="26">
        <v>0</v>
      </c>
      <c r="G337" s="26">
        <v>0</v>
      </c>
      <c r="H337" s="31">
        <f t="shared" si="55"/>
        <v>0.34815198151056298</v>
      </c>
      <c r="I337" s="30">
        <f t="shared" si="62"/>
        <v>0</v>
      </c>
      <c r="J337" s="30">
        <f t="shared" si="63"/>
        <v>0</v>
      </c>
      <c r="K337" s="30">
        <f t="shared" si="64"/>
        <v>0</v>
      </c>
      <c r="L337" s="30">
        <f t="shared" si="65"/>
        <v>100</v>
      </c>
      <c r="M337" s="26">
        <v>1.40000000013E-2</v>
      </c>
      <c r="N337" s="26">
        <v>2.2399999999300001E-2</v>
      </c>
      <c r="O337" s="26">
        <v>7.8424480111899994E-2</v>
      </c>
      <c r="P337" s="23">
        <f t="shared" si="56"/>
        <v>1.40000000013E-2</v>
      </c>
      <c r="Q337" s="23">
        <f t="shared" si="57"/>
        <v>8.3999999980000004E-3</v>
      </c>
      <c r="R337" s="23">
        <f t="shared" si="58"/>
        <v>5.6024480112599993E-2</v>
      </c>
      <c r="S337" s="24">
        <f t="shared" si="59"/>
        <v>4.021232319447603</v>
      </c>
      <c r="T337" s="24">
        <f t="shared" si="60"/>
        <v>2.4127393908700596</v>
      </c>
      <c r="U337" s="24">
        <f t="shared" si="61"/>
        <v>16.091960720579788</v>
      </c>
    </row>
    <row r="338" spans="1:21" ht="15" x14ac:dyDescent="0.25">
      <c r="A338" s="32">
        <v>4576</v>
      </c>
      <c r="B338" s="23" t="s">
        <v>50</v>
      </c>
      <c r="C338" s="23" t="s">
        <v>48</v>
      </c>
      <c r="D338" s="23">
        <v>2.04929354104054</v>
      </c>
      <c r="E338" s="26">
        <v>0</v>
      </c>
      <c r="F338" s="26">
        <v>0</v>
      </c>
      <c r="G338" s="26">
        <v>0</v>
      </c>
      <c r="H338" s="31">
        <f t="shared" si="55"/>
        <v>2.04929354104054</v>
      </c>
      <c r="I338" s="30">
        <f t="shared" si="62"/>
        <v>0</v>
      </c>
      <c r="J338" s="30">
        <f t="shared" si="63"/>
        <v>0</v>
      </c>
      <c r="K338" s="30">
        <f t="shared" si="64"/>
        <v>0</v>
      </c>
      <c r="L338" s="30">
        <f t="shared" si="65"/>
        <v>100</v>
      </c>
      <c r="M338" s="26">
        <v>0</v>
      </c>
      <c r="N338" s="26">
        <v>1.478640784E-6</v>
      </c>
      <c r="O338" s="26">
        <v>6.4422329306599996E-2</v>
      </c>
      <c r="P338" s="23">
        <f t="shared" si="56"/>
        <v>0</v>
      </c>
      <c r="Q338" s="23">
        <f t="shared" si="57"/>
        <v>1.478640784E-6</v>
      </c>
      <c r="R338" s="23">
        <f t="shared" si="58"/>
        <v>6.4420850665816001E-2</v>
      </c>
      <c r="S338" s="24">
        <f t="shared" si="59"/>
        <v>0</v>
      </c>
      <c r="T338" s="24">
        <f t="shared" si="60"/>
        <v>7.2153683910466642E-5</v>
      </c>
      <c r="U338" s="24">
        <f t="shared" si="61"/>
        <v>3.1435638367896264</v>
      </c>
    </row>
    <row r="339" spans="1:21" ht="15" x14ac:dyDescent="0.25">
      <c r="A339" s="25">
        <v>4577</v>
      </c>
      <c r="B339" s="25" t="s">
        <v>45</v>
      </c>
      <c r="C339" s="23" t="s">
        <v>46</v>
      </c>
      <c r="D339" s="28">
        <v>7.2498110000077998E-2</v>
      </c>
      <c r="E339" s="26">
        <v>0</v>
      </c>
      <c r="F339" s="26">
        <v>0</v>
      </c>
      <c r="G339" s="26">
        <v>0</v>
      </c>
      <c r="H339" s="31">
        <f t="shared" si="55"/>
        <v>7.2498110000077998E-2</v>
      </c>
      <c r="I339" s="30">
        <f t="shared" si="62"/>
        <v>0</v>
      </c>
      <c r="J339" s="30">
        <f t="shared" si="63"/>
        <v>0</v>
      </c>
      <c r="K339" s="30">
        <f t="shared" si="64"/>
        <v>0</v>
      </c>
      <c r="L339" s="30">
        <f t="shared" si="65"/>
        <v>100</v>
      </c>
      <c r="M339" s="26">
        <v>0</v>
      </c>
      <c r="N339" s="26">
        <v>0</v>
      </c>
      <c r="O339" s="26">
        <v>2.5766806785500001E-4</v>
      </c>
      <c r="P339" s="23">
        <f t="shared" si="56"/>
        <v>0</v>
      </c>
      <c r="Q339" s="23">
        <f t="shared" si="57"/>
        <v>0</v>
      </c>
      <c r="R339" s="23">
        <f t="shared" si="58"/>
        <v>2.5766806785500001E-4</v>
      </c>
      <c r="S339" s="24">
        <f t="shared" si="59"/>
        <v>0</v>
      </c>
      <c r="T339" s="24">
        <f t="shared" si="60"/>
        <v>0</v>
      </c>
      <c r="U339" s="24">
        <f t="shared" si="61"/>
        <v>0.35541349678594764</v>
      </c>
    </row>
    <row r="340" spans="1:21" ht="15" x14ac:dyDescent="0.25">
      <c r="A340" s="25">
        <v>4594</v>
      </c>
      <c r="B340" s="25" t="s">
        <v>45</v>
      </c>
      <c r="C340" s="23" t="s">
        <v>46</v>
      </c>
      <c r="D340" s="28">
        <v>0.27205412246271299</v>
      </c>
      <c r="E340" s="26">
        <v>0</v>
      </c>
      <c r="F340" s="26">
        <v>0</v>
      </c>
      <c r="G340" s="26">
        <v>0</v>
      </c>
      <c r="H340" s="31">
        <f t="shared" si="55"/>
        <v>0.27205412246271299</v>
      </c>
      <c r="I340" s="30">
        <f t="shared" si="62"/>
        <v>0</v>
      </c>
      <c r="J340" s="30">
        <f t="shared" si="63"/>
        <v>0</v>
      </c>
      <c r="K340" s="30">
        <f t="shared" si="64"/>
        <v>0</v>
      </c>
      <c r="L340" s="30">
        <f t="shared" si="65"/>
        <v>100</v>
      </c>
      <c r="M340" s="26">
        <v>0</v>
      </c>
      <c r="N340" s="26">
        <v>1.29068993106E-2</v>
      </c>
      <c r="O340" s="26">
        <v>2.7150349063200001E-2</v>
      </c>
      <c r="P340" s="23">
        <f t="shared" si="56"/>
        <v>0</v>
      </c>
      <c r="Q340" s="23">
        <f t="shared" si="57"/>
        <v>1.29068993106E-2</v>
      </c>
      <c r="R340" s="23">
        <f t="shared" si="58"/>
        <v>1.4243449752600001E-2</v>
      </c>
      <c r="S340" s="24">
        <f t="shared" si="59"/>
        <v>0</v>
      </c>
      <c r="T340" s="24">
        <f t="shared" si="60"/>
        <v>4.7442395629821732</v>
      </c>
      <c r="U340" s="24">
        <f t="shared" si="61"/>
        <v>5.2355206470183786</v>
      </c>
    </row>
    <row r="341" spans="1:21" ht="15" x14ac:dyDescent="0.25">
      <c r="A341" s="32">
        <v>4597</v>
      </c>
      <c r="B341" s="23" t="s">
        <v>45</v>
      </c>
      <c r="C341" s="23" t="s">
        <v>46</v>
      </c>
      <c r="D341" s="23">
        <v>0.23984925343448801</v>
      </c>
      <c r="E341" s="26">
        <v>0</v>
      </c>
      <c r="F341" s="26">
        <v>0</v>
      </c>
      <c r="G341" s="26">
        <v>0</v>
      </c>
      <c r="H341" s="31">
        <f t="shared" si="55"/>
        <v>0.23984925343448801</v>
      </c>
      <c r="I341" s="30">
        <f t="shared" si="62"/>
        <v>0</v>
      </c>
      <c r="J341" s="30">
        <f t="shared" si="63"/>
        <v>0</v>
      </c>
      <c r="K341" s="30">
        <f t="shared" si="64"/>
        <v>0</v>
      </c>
      <c r="L341" s="30">
        <f t="shared" si="65"/>
        <v>100</v>
      </c>
      <c r="M341" s="26">
        <v>0</v>
      </c>
      <c r="N341" s="26">
        <v>0</v>
      </c>
      <c r="O341" s="26">
        <v>0</v>
      </c>
      <c r="P341" s="23">
        <f t="shared" si="56"/>
        <v>0</v>
      </c>
      <c r="Q341" s="23">
        <f t="shared" si="57"/>
        <v>0</v>
      </c>
      <c r="R341" s="23">
        <f t="shared" si="58"/>
        <v>0</v>
      </c>
      <c r="S341" s="24">
        <f t="shared" si="59"/>
        <v>0</v>
      </c>
      <c r="T341" s="24">
        <f t="shared" si="60"/>
        <v>0</v>
      </c>
      <c r="U341" s="24">
        <f t="shared" si="61"/>
        <v>0</v>
      </c>
    </row>
    <row r="342" spans="1:21" ht="15" x14ac:dyDescent="0.25">
      <c r="A342" s="25">
        <v>4599</v>
      </c>
      <c r="B342" s="25" t="s">
        <v>45</v>
      </c>
      <c r="C342" s="23" t="s">
        <v>46</v>
      </c>
      <c r="D342" s="28">
        <v>1.3132911370612E-2</v>
      </c>
      <c r="E342" s="26">
        <v>0</v>
      </c>
      <c r="F342" s="26">
        <v>0</v>
      </c>
      <c r="G342" s="26">
        <v>0</v>
      </c>
      <c r="H342" s="31">
        <f t="shared" si="55"/>
        <v>1.3132911370612E-2</v>
      </c>
      <c r="I342" s="30">
        <f t="shared" si="62"/>
        <v>0</v>
      </c>
      <c r="J342" s="30">
        <f t="shared" si="63"/>
        <v>0</v>
      </c>
      <c r="K342" s="30">
        <f t="shared" si="64"/>
        <v>0</v>
      </c>
      <c r="L342" s="30">
        <f t="shared" si="65"/>
        <v>100</v>
      </c>
      <c r="M342" s="26">
        <v>0</v>
      </c>
      <c r="N342" s="26">
        <v>0</v>
      </c>
      <c r="O342" s="26">
        <v>0</v>
      </c>
      <c r="P342" s="23">
        <f t="shared" si="56"/>
        <v>0</v>
      </c>
      <c r="Q342" s="23">
        <f t="shared" si="57"/>
        <v>0</v>
      </c>
      <c r="R342" s="23">
        <f t="shared" si="58"/>
        <v>0</v>
      </c>
      <c r="S342" s="24">
        <f t="shared" si="59"/>
        <v>0</v>
      </c>
      <c r="T342" s="24">
        <f t="shared" si="60"/>
        <v>0</v>
      </c>
      <c r="U342" s="24">
        <f t="shared" si="61"/>
        <v>0</v>
      </c>
    </row>
    <row r="343" spans="1:21" ht="15" x14ac:dyDescent="0.25">
      <c r="A343" s="25">
        <v>4602</v>
      </c>
      <c r="B343" s="25" t="s">
        <v>45</v>
      </c>
      <c r="C343" s="23" t="s">
        <v>46</v>
      </c>
      <c r="D343" s="28">
        <v>0.682364763201044</v>
      </c>
      <c r="E343" s="26">
        <v>0</v>
      </c>
      <c r="F343" s="26">
        <v>0</v>
      </c>
      <c r="G343" s="26">
        <v>0</v>
      </c>
      <c r="H343" s="31">
        <f t="shared" si="55"/>
        <v>0.682364763201044</v>
      </c>
      <c r="I343" s="30">
        <f t="shared" si="62"/>
        <v>0</v>
      </c>
      <c r="J343" s="30">
        <f t="shared" si="63"/>
        <v>0</v>
      </c>
      <c r="K343" s="30">
        <f t="shared" si="64"/>
        <v>0</v>
      </c>
      <c r="L343" s="30">
        <f t="shared" si="65"/>
        <v>100</v>
      </c>
      <c r="M343" s="26">
        <v>0</v>
      </c>
      <c r="N343" s="26">
        <v>0</v>
      </c>
      <c r="O343" s="26">
        <v>0</v>
      </c>
      <c r="P343" s="23">
        <f t="shared" si="56"/>
        <v>0</v>
      </c>
      <c r="Q343" s="23">
        <f t="shared" si="57"/>
        <v>0</v>
      </c>
      <c r="R343" s="23">
        <f t="shared" si="58"/>
        <v>0</v>
      </c>
      <c r="S343" s="24">
        <f t="shared" si="59"/>
        <v>0</v>
      </c>
      <c r="T343" s="24">
        <f t="shared" si="60"/>
        <v>0</v>
      </c>
      <c r="U343" s="24">
        <f t="shared" si="61"/>
        <v>0</v>
      </c>
    </row>
    <row r="344" spans="1:21" ht="15" x14ac:dyDescent="0.25">
      <c r="A344" s="25">
        <v>4603</v>
      </c>
      <c r="B344" s="25" t="s">
        <v>49</v>
      </c>
      <c r="C344" s="23" t="s">
        <v>46</v>
      </c>
      <c r="D344" s="28">
        <v>29.365270960266798</v>
      </c>
      <c r="E344" s="26">
        <v>0</v>
      </c>
      <c r="F344" s="26">
        <v>0</v>
      </c>
      <c r="G344" s="26">
        <v>0</v>
      </c>
      <c r="H344" s="31">
        <f t="shared" si="55"/>
        <v>29.365270960266798</v>
      </c>
      <c r="I344" s="30">
        <f t="shared" si="62"/>
        <v>0</v>
      </c>
      <c r="J344" s="30">
        <f t="shared" si="63"/>
        <v>0</v>
      </c>
      <c r="K344" s="30">
        <f t="shared" si="64"/>
        <v>0</v>
      </c>
      <c r="L344" s="30">
        <f t="shared" si="65"/>
        <v>100</v>
      </c>
      <c r="M344" s="26">
        <v>9.8701588456600001E-2</v>
      </c>
      <c r="N344" s="26">
        <v>0.30367439402099999</v>
      </c>
      <c r="O344" s="26">
        <v>1.2531771379500001</v>
      </c>
      <c r="P344" s="23">
        <f t="shared" si="56"/>
        <v>9.8701588456600001E-2</v>
      </c>
      <c r="Q344" s="23">
        <f t="shared" si="57"/>
        <v>0.20497280556440001</v>
      </c>
      <c r="R344" s="23">
        <f t="shared" si="58"/>
        <v>0.94950274392900003</v>
      </c>
      <c r="S344" s="24">
        <f t="shared" si="59"/>
        <v>0.33611672982738672</v>
      </c>
      <c r="T344" s="24">
        <f t="shared" si="60"/>
        <v>0.69801094579287926</v>
      </c>
      <c r="U344" s="24">
        <f t="shared" si="61"/>
        <v>3.2334206798695697</v>
      </c>
    </row>
    <row r="345" spans="1:21" ht="15" x14ac:dyDescent="0.25">
      <c r="A345" s="25">
        <v>4620</v>
      </c>
      <c r="B345" s="25" t="s">
        <v>45</v>
      </c>
      <c r="C345" s="23" t="s">
        <v>46</v>
      </c>
      <c r="D345" s="28">
        <v>6.4098095141879002E-2</v>
      </c>
      <c r="E345" s="26">
        <v>0</v>
      </c>
      <c r="F345" s="26">
        <v>0</v>
      </c>
      <c r="G345" s="26">
        <v>0</v>
      </c>
      <c r="H345" s="31">
        <f t="shared" si="55"/>
        <v>6.4098095141879002E-2</v>
      </c>
      <c r="I345" s="30">
        <f t="shared" si="62"/>
        <v>0</v>
      </c>
      <c r="J345" s="30">
        <f t="shared" si="63"/>
        <v>0</v>
      </c>
      <c r="K345" s="30">
        <f t="shared" si="64"/>
        <v>0</v>
      </c>
      <c r="L345" s="30">
        <f t="shared" si="65"/>
        <v>100</v>
      </c>
      <c r="M345" s="26">
        <v>0</v>
      </c>
      <c r="N345" s="26">
        <v>0</v>
      </c>
      <c r="O345" s="26">
        <v>0</v>
      </c>
      <c r="P345" s="23">
        <f t="shared" si="56"/>
        <v>0</v>
      </c>
      <c r="Q345" s="23">
        <f t="shared" si="57"/>
        <v>0</v>
      </c>
      <c r="R345" s="23">
        <f t="shared" si="58"/>
        <v>0</v>
      </c>
      <c r="S345" s="24">
        <f t="shared" si="59"/>
        <v>0</v>
      </c>
      <c r="T345" s="24">
        <f t="shared" si="60"/>
        <v>0</v>
      </c>
      <c r="U345" s="24">
        <f t="shared" si="61"/>
        <v>0</v>
      </c>
    </row>
    <row r="346" spans="1:21" ht="15" x14ac:dyDescent="0.25">
      <c r="A346" s="32">
        <v>4622</v>
      </c>
      <c r="B346" s="23" t="s">
        <v>45</v>
      </c>
      <c r="C346" s="23" t="s">
        <v>46</v>
      </c>
      <c r="D346" s="23">
        <v>5.2660825003989997E-2</v>
      </c>
      <c r="E346" s="26">
        <v>0</v>
      </c>
      <c r="F346" s="26">
        <v>0</v>
      </c>
      <c r="G346" s="26">
        <v>0</v>
      </c>
      <c r="H346" s="31">
        <f t="shared" si="55"/>
        <v>5.2660825003989997E-2</v>
      </c>
      <c r="I346" s="30">
        <f t="shared" si="62"/>
        <v>0</v>
      </c>
      <c r="J346" s="30">
        <f t="shared" si="63"/>
        <v>0</v>
      </c>
      <c r="K346" s="30">
        <f t="shared" si="64"/>
        <v>0</v>
      </c>
      <c r="L346" s="30">
        <f t="shared" si="65"/>
        <v>100</v>
      </c>
      <c r="M346" s="26">
        <v>0</v>
      </c>
      <c r="N346" s="26">
        <v>0</v>
      </c>
      <c r="O346" s="26">
        <v>9.810018511E-6</v>
      </c>
      <c r="P346" s="23">
        <f t="shared" si="56"/>
        <v>0</v>
      </c>
      <c r="Q346" s="23">
        <f t="shared" si="57"/>
        <v>0</v>
      </c>
      <c r="R346" s="23">
        <f t="shared" si="58"/>
        <v>9.810018511E-6</v>
      </c>
      <c r="S346" s="24">
        <f t="shared" si="59"/>
        <v>0</v>
      </c>
      <c r="T346" s="24">
        <f t="shared" si="60"/>
        <v>0</v>
      </c>
      <c r="U346" s="24">
        <f t="shared" si="61"/>
        <v>1.8628683675686274E-2</v>
      </c>
    </row>
    <row r="347" spans="1:21" ht="15" x14ac:dyDescent="0.25">
      <c r="A347" s="25">
        <v>4628</v>
      </c>
      <c r="B347" s="25" t="s">
        <v>45</v>
      </c>
      <c r="C347" s="23" t="s">
        <v>46</v>
      </c>
      <c r="D347" s="28">
        <v>5.6451740667952999E-2</v>
      </c>
      <c r="E347" s="26">
        <v>0</v>
      </c>
      <c r="F347" s="26">
        <v>0</v>
      </c>
      <c r="G347" s="26">
        <v>0</v>
      </c>
      <c r="H347" s="31">
        <f t="shared" si="55"/>
        <v>5.6451740667952999E-2</v>
      </c>
      <c r="I347" s="30">
        <f t="shared" si="62"/>
        <v>0</v>
      </c>
      <c r="J347" s="30">
        <f t="shared" si="63"/>
        <v>0</v>
      </c>
      <c r="K347" s="30">
        <f t="shared" si="64"/>
        <v>0</v>
      </c>
      <c r="L347" s="30">
        <f t="shared" si="65"/>
        <v>100</v>
      </c>
      <c r="M347" s="26">
        <v>0</v>
      </c>
      <c r="N347" s="26">
        <v>0</v>
      </c>
      <c r="O347" s="26">
        <v>5.8211111241000002E-5</v>
      </c>
      <c r="P347" s="23">
        <f t="shared" si="56"/>
        <v>0</v>
      </c>
      <c r="Q347" s="23">
        <f t="shared" si="57"/>
        <v>0</v>
      </c>
      <c r="R347" s="23">
        <f t="shared" si="58"/>
        <v>5.8211111241000002E-5</v>
      </c>
      <c r="S347" s="24">
        <f t="shared" si="59"/>
        <v>0</v>
      </c>
      <c r="T347" s="24">
        <f t="shared" si="60"/>
        <v>0</v>
      </c>
      <c r="U347" s="24">
        <f t="shared" si="61"/>
        <v>0.1031165922471648</v>
      </c>
    </row>
    <row r="348" spans="1:21" ht="15" x14ac:dyDescent="0.25">
      <c r="A348" s="32">
        <v>4635</v>
      </c>
      <c r="B348" s="23" t="s">
        <v>45</v>
      </c>
      <c r="C348" s="23" t="s">
        <v>46</v>
      </c>
      <c r="D348" s="23">
        <v>0.23152461437622299</v>
      </c>
      <c r="E348" s="26">
        <v>0</v>
      </c>
      <c r="F348" s="26">
        <v>0</v>
      </c>
      <c r="G348" s="26">
        <v>0</v>
      </c>
      <c r="H348" s="31">
        <f t="shared" si="55"/>
        <v>0.23152461437622299</v>
      </c>
      <c r="I348" s="30">
        <f t="shared" si="62"/>
        <v>0</v>
      </c>
      <c r="J348" s="30">
        <f t="shared" si="63"/>
        <v>0</v>
      </c>
      <c r="K348" s="30">
        <f t="shared" si="64"/>
        <v>0</v>
      </c>
      <c r="L348" s="30">
        <f t="shared" si="65"/>
        <v>100</v>
      </c>
      <c r="M348" s="26">
        <v>0</v>
      </c>
      <c r="N348" s="26">
        <v>0</v>
      </c>
      <c r="O348" s="26">
        <v>0</v>
      </c>
      <c r="P348" s="23">
        <f t="shared" si="56"/>
        <v>0</v>
      </c>
      <c r="Q348" s="23">
        <f t="shared" si="57"/>
        <v>0</v>
      </c>
      <c r="R348" s="23">
        <f t="shared" si="58"/>
        <v>0</v>
      </c>
      <c r="S348" s="24">
        <f t="shared" si="59"/>
        <v>0</v>
      </c>
      <c r="T348" s="24">
        <f t="shared" si="60"/>
        <v>0</v>
      </c>
      <c r="U348" s="24">
        <f t="shared" si="61"/>
        <v>0</v>
      </c>
    </row>
    <row r="349" spans="1:21" ht="15" x14ac:dyDescent="0.25">
      <c r="A349" s="32">
        <v>4638</v>
      </c>
      <c r="B349" s="23" t="s">
        <v>45</v>
      </c>
      <c r="C349" s="23" t="s">
        <v>46</v>
      </c>
      <c r="D349" s="23">
        <v>0.24928326693421601</v>
      </c>
      <c r="E349" s="26">
        <v>0</v>
      </c>
      <c r="F349" s="26">
        <v>0</v>
      </c>
      <c r="G349" s="26">
        <v>0</v>
      </c>
      <c r="H349" s="31">
        <f t="shared" si="55"/>
        <v>0.24928326693421601</v>
      </c>
      <c r="I349" s="30">
        <f t="shared" si="62"/>
        <v>0</v>
      </c>
      <c r="J349" s="30">
        <f t="shared" si="63"/>
        <v>0</v>
      </c>
      <c r="K349" s="30">
        <f t="shared" si="64"/>
        <v>0</v>
      </c>
      <c r="L349" s="30">
        <f t="shared" si="65"/>
        <v>100</v>
      </c>
      <c r="M349" s="26">
        <v>0</v>
      </c>
      <c r="N349" s="26">
        <v>0</v>
      </c>
      <c r="O349" s="26">
        <v>0</v>
      </c>
      <c r="P349" s="23">
        <f t="shared" si="56"/>
        <v>0</v>
      </c>
      <c r="Q349" s="23">
        <f t="shared" si="57"/>
        <v>0</v>
      </c>
      <c r="R349" s="23">
        <f t="shared" si="58"/>
        <v>0</v>
      </c>
      <c r="S349" s="24">
        <f t="shared" si="59"/>
        <v>0</v>
      </c>
      <c r="T349" s="24">
        <f t="shared" si="60"/>
        <v>0</v>
      </c>
      <c r="U349" s="24">
        <f t="shared" si="61"/>
        <v>0</v>
      </c>
    </row>
    <row r="350" spans="1:21" ht="15" x14ac:dyDescent="0.25">
      <c r="A350" s="25">
        <v>4647</v>
      </c>
      <c r="B350" s="25" t="s">
        <v>45</v>
      </c>
      <c r="C350" s="23" t="s">
        <v>46</v>
      </c>
      <c r="D350" s="28">
        <v>3.4693989995964999E-2</v>
      </c>
      <c r="E350" s="26">
        <v>0</v>
      </c>
      <c r="F350" s="26">
        <v>0</v>
      </c>
      <c r="G350" s="26">
        <v>0</v>
      </c>
      <c r="H350" s="31">
        <f t="shared" si="55"/>
        <v>3.4693989995964999E-2</v>
      </c>
      <c r="I350" s="30">
        <f t="shared" si="62"/>
        <v>0</v>
      </c>
      <c r="J350" s="30">
        <f t="shared" si="63"/>
        <v>0</v>
      </c>
      <c r="K350" s="30">
        <f t="shared" si="64"/>
        <v>0</v>
      </c>
      <c r="L350" s="30">
        <f t="shared" si="65"/>
        <v>100</v>
      </c>
      <c r="M350" s="26">
        <v>0</v>
      </c>
      <c r="N350" s="26">
        <v>0</v>
      </c>
      <c r="O350" s="26">
        <v>0</v>
      </c>
      <c r="P350" s="23">
        <f t="shared" si="56"/>
        <v>0</v>
      </c>
      <c r="Q350" s="23">
        <f t="shared" si="57"/>
        <v>0</v>
      </c>
      <c r="R350" s="23">
        <f t="shared" si="58"/>
        <v>0</v>
      </c>
      <c r="S350" s="24">
        <f t="shared" si="59"/>
        <v>0</v>
      </c>
      <c r="T350" s="24">
        <f t="shared" si="60"/>
        <v>0</v>
      </c>
      <c r="U350" s="24">
        <f t="shared" si="61"/>
        <v>0</v>
      </c>
    </row>
    <row r="351" spans="1:21" ht="15" x14ac:dyDescent="0.25">
      <c r="A351" s="25">
        <v>4653</v>
      </c>
      <c r="B351" s="25" t="s">
        <v>45</v>
      </c>
      <c r="C351" s="23" t="s">
        <v>48</v>
      </c>
      <c r="D351" s="28">
        <v>0.480137657428307</v>
      </c>
      <c r="E351" s="26">
        <v>0</v>
      </c>
      <c r="F351" s="26">
        <v>0</v>
      </c>
      <c r="G351" s="26">
        <v>0</v>
      </c>
      <c r="H351" s="31">
        <f t="shared" si="55"/>
        <v>0.480137657428307</v>
      </c>
      <c r="I351" s="30">
        <f t="shared" si="62"/>
        <v>0</v>
      </c>
      <c r="J351" s="30">
        <f t="shared" si="63"/>
        <v>0</v>
      </c>
      <c r="K351" s="30">
        <f t="shared" si="64"/>
        <v>0</v>
      </c>
      <c r="L351" s="30">
        <f t="shared" si="65"/>
        <v>100</v>
      </c>
      <c r="M351" s="26">
        <v>8.6183275099999996E-7</v>
      </c>
      <c r="N351" s="26">
        <v>1.9574720173299999E-3</v>
      </c>
      <c r="O351" s="26">
        <v>5.7094347131700002E-2</v>
      </c>
      <c r="P351" s="23">
        <f t="shared" si="56"/>
        <v>8.6183275099999996E-7</v>
      </c>
      <c r="Q351" s="23">
        <f t="shared" si="57"/>
        <v>1.9566101845789998E-3</v>
      </c>
      <c r="R351" s="23">
        <f t="shared" si="58"/>
        <v>5.5136875114370001E-2</v>
      </c>
      <c r="S351" s="24">
        <f t="shared" si="59"/>
        <v>1.7949701250597841E-4</v>
      </c>
      <c r="T351" s="24">
        <f t="shared" si="60"/>
        <v>0.40751025342584296</v>
      </c>
      <c r="U351" s="24">
        <f t="shared" si="61"/>
        <v>11.483555655620057</v>
      </c>
    </row>
    <row r="352" spans="1:21" ht="15" x14ac:dyDescent="0.25">
      <c r="A352" s="25">
        <v>4654</v>
      </c>
      <c r="B352" s="25" t="s">
        <v>45</v>
      </c>
      <c r="C352" s="23" t="s">
        <v>46</v>
      </c>
      <c r="D352" s="28">
        <v>4.2023728310074002</v>
      </c>
      <c r="E352" s="26">
        <v>0</v>
      </c>
      <c r="F352" s="26">
        <v>0</v>
      </c>
      <c r="G352" s="26">
        <v>0</v>
      </c>
      <c r="H352" s="31">
        <f t="shared" si="55"/>
        <v>4.2023728310074002</v>
      </c>
      <c r="I352" s="30">
        <f t="shared" si="62"/>
        <v>0</v>
      </c>
      <c r="J352" s="30">
        <f t="shared" si="63"/>
        <v>0</v>
      </c>
      <c r="K352" s="30">
        <f t="shared" si="64"/>
        <v>0</v>
      </c>
      <c r="L352" s="30">
        <f t="shared" si="65"/>
        <v>100</v>
      </c>
      <c r="M352" s="26">
        <v>5.1265710958800005E-4</v>
      </c>
      <c r="N352" s="26">
        <v>4.5864825364200001E-2</v>
      </c>
      <c r="O352" s="26">
        <v>0.28231468463300002</v>
      </c>
      <c r="P352" s="23">
        <f t="shared" si="56"/>
        <v>5.1265710958800005E-4</v>
      </c>
      <c r="Q352" s="23">
        <f t="shared" si="57"/>
        <v>4.5352168254612003E-2</v>
      </c>
      <c r="R352" s="23">
        <f t="shared" si="58"/>
        <v>0.23644985926880002</v>
      </c>
      <c r="S352" s="24">
        <f t="shared" si="59"/>
        <v>1.2199229582995019E-2</v>
      </c>
      <c r="T352" s="24">
        <f t="shared" si="60"/>
        <v>1.079203823134848</v>
      </c>
      <c r="U352" s="24">
        <f t="shared" si="61"/>
        <v>5.6265797628459788</v>
      </c>
    </row>
    <row r="353" spans="1:21" ht="15" x14ac:dyDescent="0.25">
      <c r="A353" s="32">
        <v>4655</v>
      </c>
      <c r="B353" s="23" t="s">
        <v>45</v>
      </c>
      <c r="C353" s="23" t="s">
        <v>46</v>
      </c>
      <c r="D353" s="23">
        <v>1.8232962927505101</v>
      </c>
      <c r="E353" s="26">
        <v>0</v>
      </c>
      <c r="F353" s="26">
        <v>0</v>
      </c>
      <c r="G353" s="26">
        <v>0</v>
      </c>
      <c r="H353" s="31">
        <f t="shared" si="55"/>
        <v>1.8232962927505101</v>
      </c>
      <c r="I353" s="30">
        <f t="shared" si="62"/>
        <v>0</v>
      </c>
      <c r="J353" s="30">
        <f t="shared" si="63"/>
        <v>0</v>
      </c>
      <c r="K353" s="30">
        <f t="shared" si="64"/>
        <v>0</v>
      </c>
      <c r="L353" s="30">
        <f t="shared" si="65"/>
        <v>100</v>
      </c>
      <c r="M353" s="26">
        <v>0</v>
      </c>
      <c r="N353" s="26">
        <v>0</v>
      </c>
      <c r="O353" s="26">
        <v>2.0369898757199999E-3</v>
      </c>
      <c r="P353" s="23">
        <f t="shared" si="56"/>
        <v>0</v>
      </c>
      <c r="Q353" s="23">
        <f t="shared" si="57"/>
        <v>0</v>
      </c>
      <c r="R353" s="23">
        <f t="shared" si="58"/>
        <v>2.0369898757199999E-3</v>
      </c>
      <c r="S353" s="24">
        <f t="shared" si="59"/>
        <v>0</v>
      </c>
      <c r="T353" s="24">
        <f t="shared" si="60"/>
        <v>0</v>
      </c>
      <c r="U353" s="24">
        <f t="shared" si="61"/>
        <v>0.11172017865769503</v>
      </c>
    </row>
    <row r="354" spans="1:21" ht="15" x14ac:dyDescent="0.25">
      <c r="A354" s="25">
        <v>4656</v>
      </c>
      <c r="B354" s="25" t="s">
        <v>45</v>
      </c>
      <c r="C354" s="23" t="s">
        <v>46</v>
      </c>
      <c r="D354" s="28">
        <v>0.540281144079368</v>
      </c>
      <c r="E354" s="26">
        <v>0</v>
      </c>
      <c r="F354" s="26">
        <v>0</v>
      </c>
      <c r="G354" s="26">
        <v>0</v>
      </c>
      <c r="H354" s="31">
        <f t="shared" si="55"/>
        <v>0.540281144079368</v>
      </c>
      <c r="I354" s="30">
        <f t="shared" si="62"/>
        <v>0</v>
      </c>
      <c r="J354" s="30">
        <f t="shared" si="63"/>
        <v>0</v>
      </c>
      <c r="K354" s="30">
        <f t="shared" si="64"/>
        <v>0</v>
      </c>
      <c r="L354" s="30">
        <f t="shared" si="65"/>
        <v>100</v>
      </c>
      <c r="M354" s="26">
        <v>6.8142004163200001E-2</v>
      </c>
      <c r="N354" s="26">
        <v>0.11912834459799999</v>
      </c>
      <c r="O354" s="26">
        <v>0.22677239416100001</v>
      </c>
      <c r="P354" s="23">
        <f t="shared" si="56"/>
        <v>6.8142004163200001E-2</v>
      </c>
      <c r="Q354" s="23">
        <f t="shared" si="57"/>
        <v>5.0986340434799993E-2</v>
      </c>
      <c r="R354" s="23">
        <f t="shared" si="58"/>
        <v>0.10764404956300001</v>
      </c>
      <c r="S354" s="24">
        <f t="shared" si="59"/>
        <v>12.612323215409097</v>
      </c>
      <c r="T354" s="24">
        <f t="shared" si="60"/>
        <v>9.4370016413732252</v>
      </c>
      <c r="U354" s="24">
        <f t="shared" si="61"/>
        <v>19.923710228019168</v>
      </c>
    </row>
    <row r="355" spans="1:21" ht="15" x14ac:dyDescent="0.25">
      <c r="A355" s="25">
        <v>4657</v>
      </c>
      <c r="B355" s="25" t="s">
        <v>49</v>
      </c>
      <c r="C355" s="23" t="s">
        <v>46</v>
      </c>
      <c r="D355" s="28">
        <v>7.2892380774574299</v>
      </c>
      <c r="E355" s="26">
        <v>0</v>
      </c>
      <c r="F355" s="26">
        <v>0</v>
      </c>
      <c r="G355" s="26">
        <v>0</v>
      </c>
      <c r="H355" s="31">
        <f t="shared" si="55"/>
        <v>7.2892380774574299</v>
      </c>
      <c r="I355" s="30">
        <f t="shared" si="62"/>
        <v>0</v>
      </c>
      <c r="J355" s="30">
        <f t="shared" si="63"/>
        <v>0</v>
      </c>
      <c r="K355" s="30">
        <f t="shared" si="64"/>
        <v>0</v>
      </c>
      <c r="L355" s="30">
        <f t="shared" si="65"/>
        <v>100</v>
      </c>
      <c r="M355" s="26">
        <v>0</v>
      </c>
      <c r="N355" s="26">
        <v>0</v>
      </c>
      <c r="O355" s="26">
        <v>1.63668986055</v>
      </c>
      <c r="P355" s="23">
        <f t="shared" si="56"/>
        <v>0</v>
      </c>
      <c r="Q355" s="23">
        <f t="shared" si="57"/>
        <v>0</v>
      </c>
      <c r="R355" s="23">
        <f t="shared" si="58"/>
        <v>1.63668986055</v>
      </c>
      <c r="S355" s="24">
        <f t="shared" si="59"/>
        <v>0</v>
      </c>
      <c r="T355" s="24">
        <f t="shared" si="60"/>
        <v>0</v>
      </c>
      <c r="U355" s="24">
        <f t="shared" si="61"/>
        <v>22.453510821818242</v>
      </c>
    </row>
    <row r="356" spans="1:21" ht="15" x14ac:dyDescent="0.25">
      <c r="A356" s="25">
        <v>4661</v>
      </c>
      <c r="B356" s="25" t="s">
        <v>49</v>
      </c>
      <c r="C356" s="23" t="s">
        <v>46</v>
      </c>
      <c r="D356" s="28">
        <v>4.1829520764144501</v>
      </c>
      <c r="E356" s="26">
        <v>0</v>
      </c>
      <c r="F356" s="26">
        <v>0</v>
      </c>
      <c r="G356" s="26">
        <v>0</v>
      </c>
      <c r="H356" s="31">
        <f t="shared" si="55"/>
        <v>4.1829520764144501</v>
      </c>
      <c r="I356" s="30">
        <f t="shared" si="62"/>
        <v>0</v>
      </c>
      <c r="J356" s="30">
        <f t="shared" si="63"/>
        <v>0</v>
      </c>
      <c r="K356" s="30">
        <f t="shared" si="64"/>
        <v>0</v>
      </c>
      <c r="L356" s="30">
        <f t="shared" si="65"/>
        <v>100</v>
      </c>
      <c r="M356" s="26">
        <v>0</v>
      </c>
      <c r="N356" s="26">
        <v>0</v>
      </c>
      <c r="O356" s="26">
        <v>8.6975083678799997E-2</v>
      </c>
      <c r="P356" s="23">
        <f t="shared" si="56"/>
        <v>0</v>
      </c>
      <c r="Q356" s="23">
        <f t="shared" si="57"/>
        <v>0</v>
      </c>
      <c r="R356" s="23">
        <f t="shared" si="58"/>
        <v>8.6975083678799997E-2</v>
      </c>
      <c r="S356" s="24">
        <f t="shared" si="59"/>
        <v>0</v>
      </c>
      <c r="T356" s="24">
        <f t="shared" si="60"/>
        <v>0</v>
      </c>
      <c r="U356" s="24">
        <f t="shared" si="61"/>
        <v>2.079275164762429</v>
      </c>
    </row>
    <row r="357" spans="1:21" ht="15" x14ac:dyDescent="0.25">
      <c r="A357" s="25">
        <v>4662</v>
      </c>
      <c r="B357" s="25" t="s">
        <v>49</v>
      </c>
      <c r="C357" s="23" t="s">
        <v>46</v>
      </c>
      <c r="D357" s="28">
        <v>3.7574436430040499</v>
      </c>
      <c r="E357" s="26">
        <v>0</v>
      </c>
      <c r="F357" s="26">
        <v>0</v>
      </c>
      <c r="G357" s="26">
        <v>0</v>
      </c>
      <c r="H357" s="31">
        <f t="shared" si="55"/>
        <v>3.7574436430040499</v>
      </c>
      <c r="I357" s="30">
        <f t="shared" si="62"/>
        <v>0</v>
      </c>
      <c r="J357" s="30">
        <f t="shared" si="63"/>
        <v>0</v>
      </c>
      <c r="K357" s="30">
        <f t="shared" si="64"/>
        <v>0</v>
      </c>
      <c r="L357" s="30">
        <f t="shared" si="65"/>
        <v>100</v>
      </c>
      <c r="M357" s="26">
        <v>0</v>
      </c>
      <c r="N357" s="26">
        <v>3.9199999998600001E-2</v>
      </c>
      <c r="O357" s="26">
        <v>0.15945038008099999</v>
      </c>
      <c r="P357" s="23">
        <f t="shared" si="56"/>
        <v>0</v>
      </c>
      <c r="Q357" s="23">
        <f t="shared" si="57"/>
        <v>3.9199999998600001E-2</v>
      </c>
      <c r="R357" s="23">
        <f t="shared" si="58"/>
        <v>0.12025038008239999</v>
      </c>
      <c r="S357" s="24">
        <f t="shared" si="59"/>
        <v>0</v>
      </c>
      <c r="T357" s="24">
        <f t="shared" si="60"/>
        <v>1.0432624870258831</v>
      </c>
      <c r="U357" s="24">
        <f t="shared" si="61"/>
        <v>3.200324249873796</v>
      </c>
    </row>
    <row r="358" spans="1:21" ht="15" x14ac:dyDescent="0.25">
      <c r="A358" s="25">
        <v>4663</v>
      </c>
      <c r="B358" s="25" t="s">
        <v>49</v>
      </c>
      <c r="C358" s="23" t="s">
        <v>46</v>
      </c>
      <c r="D358" s="28">
        <v>6.5144911200391604</v>
      </c>
      <c r="E358" s="26">
        <v>0</v>
      </c>
      <c r="F358" s="26">
        <v>0</v>
      </c>
      <c r="G358" s="26">
        <v>0</v>
      </c>
      <c r="H358" s="31">
        <f t="shared" si="55"/>
        <v>6.5144911200391604</v>
      </c>
      <c r="I358" s="30">
        <f t="shared" si="62"/>
        <v>0</v>
      </c>
      <c r="J358" s="30">
        <f t="shared" si="63"/>
        <v>0</v>
      </c>
      <c r="K358" s="30">
        <f t="shared" si="64"/>
        <v>0</v>
      </c>
      <c r="L358" s="30">
        <f t="shared" si="65"/>
        <v>100</v>
      </c>
      <c r="M358" s="26">
        <v>0.10143220348699999</v>
      </c>
      <c r="N358" s="26">
        <v>0.133459562926</v>
      </c>
      <c r="O358" s="26">
        <v>0.42523840288100001</v>
      </c>
      <c r="P358" s="23">
        <f t="shared" si="56"/>
        <v>0.10143220348699999</v>
      </c>
      <c r="Q358" s="23">
        <f t="shared" si="57"/>
        <v>3.2027359439000008E-2</v>
      </c>
      <c r="R358" s="23">
        <f t="shared" si="58"/>
        <v>0.29177883995499998</v>
      </c>
      <c r="S358" s="24">
        <f t="shared" si="59"/>
        <v>1.5570242037015818</v>
      </c>
      <c r="T358" s="24">
        <f t="shared" si="60"/>
        <v>0.49163255960977476</v>
      </c>
      <c r="U358" s="24">
        <f t="shared" si="61"/>
        <v>4.4789199122163517</v>
      </c>
    </row>
    <row r="359" spans="1:21" ht="15" x14ac:dyDescent="0.25">
      <c r="A359" s="32">
        <v>4665</v>
      </c>
      <c r="B359" s="23" t="s">
        <v>55</v>
      </c>
      <c r="C359" s="23" t="s">
        <v>46</v>
      </c>
      <c r="D359" s="23">
        <v>1.3942020567776801</v>
      </c>
      <c r="E359" s="26">
        <v>0</v>
      </c>
      <c r="F359" s="26">
        <v>0</v>
      </c>
      <c r="G359" s="26">
        <v>0</v>
      </c>
      <c r="H359" s="31">
        <f t="shared" si="55"/>
        <v>1.3942020567776801</v>
      </c>
      <c r="I359" s="30">
        <f t="shared" si="62"/>
        <v>0</v>
      </c>
      <c r="J359" s="30">
        <f t="shared" si="63"/>
        <v>0</v>
      </c>
      <c r="K359" s="30">
        <f t="shared" si="64"/>
        <v>0</v>
      </c>
      <c r="L359" s="30">
        <f t="shared" si="65"/>
        <v>100</v>
      </c>
      <c r="M359" s="26">
        <v>6.9864252544500002E-2</v>
      </c>
      <c r="N359" s="26">
        <v>9.72830636483E-2</v>
      </c>
      <c r="O359" s="26">
        <v>0.13985852018700001</v>
      </c>
      <c r="P359" s="23">
        <f t="shared" si="56"/>
        <v>6.9864252544500002E-2</v>
      </c>
      <c r="Q359" s="23">
        <f t="shared" si="57"/>
        <v>2.7418811103799998E-2</v>
      </c>
      <c r="R359" s="23">
        <f t="shared" si="58"/>
        <v>4.2575456538700013E-2</v>
      </c>
      <c r="S359" s="24">
        <f t="shared" si="59"/>
        <v>5.0110564824421697</v>
      </c>
      <c r="T359" s="24">
        <f t="shared" si="60"/>
        <v>1.9666310898415358</v>
      </c>
      <c r="U359" s="24">
        <f t="shared" si="61"/>
        <v>3.0537508054680131</v>
      </c>
    </row>
    <row r="360" spans="1:21" ht="15" x14ac:dyDescent="0.25">
      <c r="A360" s="32">
        <v>4666</v>
      </c>
      <c r="B360" s="23" t="s">
        <v>45</v>
      </c>
      <c r="C360" s="23" t="s">
        <v>46</v>
      </c>
      <c r="D360" s="23">
        <v>1.30403434078905</v>
      </c>
      <c r="E360" s="26">
        <v>0</v>
      </c>
      <c r="F360" s="26">
        <v>0</v>
      </c>
      <c r="G360" s="26">
        <v>0</v>
      </c>
      <c r="H360" s="31">
        <f t="shared" si="55"/>
        <v>1.30403434078905</v>
      </c>
      <c r="I360" s="30">
        <f t="shared" si="62"/>
        <v>0</v>
      </c>
      <c r="J360" s="30">
        <f t="shared" si="63"/>
        <v>0</v>
      </c>
      <c r="K360" s="30">
        <f t="shared" si="64"/>
        <v>0</v>
      </c>
      <c r="L360" s="30">
        <f t="shared" si="65"/>
        <v>100</v>
      </c>
      <c r="M360" s="26">
        <v>0</v>
      </c>
      <c r="N360" s="26">
        <v>0</v>
      </c>
      <c r="O360" s="26">
        <v>0</v>
      </c>
      <c r="P360" s="23">
        <f t="shared" si="56"/>
        <v>0</v>
      </c>
      <c r="Q360" s="23">
        <f t="shared" si="57"/>
        <v>0</v>
      </c>
      <c r="R360" s="23">
        <f t="shared" si="58"/>
        <v>0</v>
      </c>
      <c r="S360" s="24">
        <f t="shared" si="59"/>
        <v>0</v>
      </c>
      <c r="T360" s="24">
        <f t="shared" si="60"/>
        <v>0</v>
      </c>
      <c r="U360" s="24">
        <f t="shared" si="61"/>
        <v>0</v>
      </c>
    </row>
    <row r="361" spans="1:21" ht="15" x14ac:dyDescent="0.25">
      <c r="A361" s="32">
        <v>4669</v>
      </c>
      <c r="B361" s="23" t="s">
        <v>50</v>
      </c>
      <c r="C361" s="23" t="s">
        <v>48</v>
      </c>
      <c r="D361" s="23">
        <v>1.9067368947494301</v>
      </c>
      <c r="E361" s="26">
        <v>0</v>
      </c>
      <c r="F361" s="26">
        <v>0</v>
      </c>
      <c r="G361" s="26">
        <v>0</v>
      </c>
      <c r="H361" s="31">
        <f t="shared" si="55"/>
        <v>1.9067368947494301</v>
      </c>
      <c r="I361" s="30">
        <f t="shared" si="62"/>
        <v>0</v>
      </c>
      <c r="J361" s="30">
        <f t="shared" si="63"/>
        <v>0</v>
      </c>
      <c r="K361" s="30">
        <f t="shared" si="64"/>
        <v>0</v>
      </c>
      <c r="L361" s="30">
        <f t="shared" si="65"/>
        <v>100</v>
      </c>
      <c r="M361" s="26">
        <v>0</v>
      </c>
      <c r="N361" s="26">
        <v>0</v>
      </c>
      <c r="O361" s="26">
        <v>1.2922674783E-5</v>
      </c>
      <c r="P361" s="23">
        <f t="shared" si="56"/>
        <v>0</v>
      </c>
      <c r="Q361" s="23">
        <f t="shared" si="57"/>
        <v>0</v>
      </c>
      <c r="R361" s="23">
        <f t="shared" si="58"/>
        <v>1.2922674783E-5</v>
      </c>
      <c r="S361" s="24">
        <f t="shared" si="59"/>
        <v>0</v>
      </c>
      <c r="T361" s="24">
        <f t="shared" si="60"/>
        <v>0</v>
      </c>
      <c r="U361" s="24">
        <f t="shared" si="61"/>
        <v>6.777377003919676E-4</v>
      </c>
    </row>
    <row r="362" spans="1:21" ht="15" x14ac:dyDescent="0.25">
      <c r="A362" s="32">
        <v>4671</v>
      </c>
      <c r="B362" s="23" t="s">
        <v>50</v>
      </c>
      <c r="C362" s="23" t="s">
        <v>48</v>
      </c>
      <c r="D362" s="23">
        <v>41.699061044481397</v>
      </c>
      <c r="E362" s="26">
        <v>0</v>
      </c>
      <c r="F362" s="26">
        <v>0</v>
      </c>
      <c r="G362" s="26">
        <v>0</v>
      </c>
      <c r="H362" s="31">
        <f t="shared" si="55"/>
        <v>41.699061044481397</v>
      </c>
      <c r="I362" s="30">
        <f t="shared" si="62"/>
        <v>0</v>
      </c>
      <c r="J362" s="30">
        <f t="shared" si="63"/>
        <v>0</v>
      </c>
      <c r="K362" s="30">
        <f t="shared" si="64"/>
        <v>0</v>
      </c>
      <c r="L362" s="30">
        <f t="shared" si="65"/>
        <v>100</v>
      </c>
      <c r="M362" s="26">
        <v>0.689855703652</v>
      </c>
      <c r="N362" s="26">
        <v>1.12502333416</v>
      </c>
      <c r="O362" s="26">
        <v>2.2457831805000001</v>
      </c>
      <c r="P362" s="23">
        <f t="shared" si="56"/>
        <v>0.689855703652</v>
      </c>
      <c r="Q362" s="23">
        <f t="shared" si="57"/>
        <v>0.435167630508</v>
      </c>
      <c r="R362" s="23">
        <f t="shared" si="58"/>
        <v>1.1207598463400001</v>
      </c>
      <c r="S362" s="24">
        <f t="shared" si="59"/>
        <v>1.654367475843435</v>
      </c>
      <c r="T362" s="24">
        <f t="shared" si="60"/>
        <v>1.0435909577047697</v>
      </c>
      <c r="U362" s="24">
        <f t="shared" si="61"/>
        <v>2.6877340119108641</v>
      </c>
    </row>
    <row r="363" spans="1:21" ht="15" x14ac:dyDescent="0.25">
      <c r="A363" s="32">
        <v>4672</v>
      </c>
      <c r="B363" s="23" t="s">
        <v>50</v>
      </c>
      <c r="C363" s="23" t="s">
        <v>48</v>
      </c>
      <c r="D363" s="23">
        <v>3.1230939055556002</v>
      </c>
      <c r="E363" s="26">
        <v>0</v>
      </c>
      <c r="F363" s="26">
        <v>0</v>
      </c>
      <c r="G363" s="26">
        <v>0</v>
      </c>
      <c r="H363" s="31">
        <f t="shared" si="55"/>
        <v>3.1230939055556002</v>
      </c>
      <c r="I363" s="30">
        <f t="shared" si="62"/>
        <v>0</v>
      </c>
      <c r="J363" s="30">
        <f t="shared" si="63"/>
        <v>0</v>
      </c>
      <c r="K363" s="30">
        <f t="shared" si="64"/>
        <v>0</v>
      </c>
      <c r="L363" s="30">
        <f t="shared" si="65"/>
        <v>100</v>
      </c>
      <c r="M363" s="26">
        <v>0</v>
      </c>
      <c r="N363" s="26">
        <v>0</v>
      </c>
      <c r="O363" s="26">
        <v>1.12000000001E-2</v>
      </c>
      <c r="P363" s="23">
        <f t="shared" si="56"/>
        <v>0</v>
      </c>
      <c r="Q363" s="23">
        <f t="shared" si="57"/>
        <v>0</v>
      </c>
      <c r="R363" s="23">
        <f t="shared" si="58"/>
        <v>1.12000000001E-2</v>
      </c>
      <c r="S363" s="24">
        <f t="shared" si="59"/>
        <v>0</v>
      </c>
      <c r="T363" s="24">
        <f t="shared" si="60"/>
        <v>0</v>
      </c>
      <c r="U363" s="24">
        <f t="shared" si="61"/>
        <v>0.35861873958309665</v>
      </c>
    </row>
    <row r="364" spans="1:21" ht="15" x14ac:dyDescent="0.25">
      <c r="A364" s="32">
        <v>4673</v>
      </c>
      <c r="B364" s="23" t="s">
        <v>50</v>
      </c>
      <c r="C364" s="23" t="s">
        <v>48</v>
      </c>
      <c r="D364" s="23">
        <v>35.099694641567403</v>
      </c>
      <c r="E364" s="26">
        <v>0</v>
      </c>
      <c r="F364" s="26">
        <v>0</v>
      </c>
      <c r="G364" s="26">
        <v>0</v>
      </c>
      <c r="H364" s="31">
        <f t="shared" si="55"/>
        <v>35.099694641567403</v>
      </c>
      <c r="I364" s="30">
        <f t="shared" si="62"/>
        <v>0</v>
      </c>
      <c r="J364" s="30">
        <f t="shared" si="63"/>
        <v>0</v>
      </c>
      <c r="K364" s="30">
        <f t="shared" si="64"/>
        <v>0</v>
      </c>
      <c r="L364" s="30">
        <f t="shared" si="65"/>
        <v>100</v>
      </c>
      <c r="M364" s="26">
        <v>0.42417226236599997</v>
      </c>
      <c r="N364" s="26">
        <v>0.61597101826199996</v>
      </c>
      <c r="O364" s="26">
        <v>2.4510395099100002</v>
      </c>
      <c r="P364" s="23">
        <f t="shared" si="56"/>
        <v>0.42417226236599997</v>
      </c>
      <c r="Q364" s="23">
        <f t="shared" si="57"/>
        <v>0.19179875589599998</v>
      </c>
      <c r="R364" s="23">
        <f t="shared" si="58"/>
        <v>1.8350684916480002</v>
      </c>
      <c r="S364" s="24">
        <f t="shared" si="59"/>
        <v>1.2084784973133835</v>
      </c>
      <c r="T364" s="24">
        <f t="shared" si="60"/>
        <v>0.54643995583043936</v>
      </c>
      <c r="U364" s="24">
        <f t="shared" si="61"/>
        <v>5.2281608440968874</v>
      </c>
    </row>
    <row r="365" spans="1:21" ht="15" x14ac:dyDescent="0.25">
      <c r="A365" s="32">
        <v>4674</v>
      </c>
      <c r="B365" s="23" t="s">
        <v>50</v>
      </c>
      <c r="C365" s="23" t="s">
        <v>48</v>
      </c>
      <c r="D365" s="23">
        <v>6.3227954318156598</v>
      </c>
      <c r="E365" s="26">
        <v>0</v>
      </c>
      <c r="F365" s="26">
        <v>0</v>
      </c>
      <c r="G365" s="26">
        <v>0</v>
      </c>
      <c r="H365" s="31">
        <f t="shared" si="55"/>
        <v>6.3227954318156598</v>
      </c>
      <c r="I365" s="30">
        <f t="shared" si="62"/>
        <v>0</v>
      </c>
      <c r="J365" s="30">
        <f t="shared" si="63"/>
        <v>0</v>
      </c>
      <c r="K365" s="30">
        <f t="shared" si="64"/>
        <v>0</v>
      </c>
      <c r="L365" s="30">
        <f t="shared" si="65"/>
        <v>100</v>
      </c>
      <c r="M365" s="26">
        <v>1.5975130097800001E-2</v>
      </c>
      <c r="N365" s="26">
        <v>1.8644700798699999E-2</v>
      </c>
      <c r="O365" s="26">
        <v>3.048290704E-2</v>
      </c>
      <c r="P365" s="23">
        <f t="shared" si="56"/>
        <v>1.5975130097800001E-2</v>
      </c>
      <c r="Q365" s="23">
        <f t="shared" si="57"/>
        <v>2.6695707008999973E-3</v>
      </c>
      <c r="R365" s="23">
        <f t="shared" si="58"/>
        <v>1.1838206241300001E-2</v>
      </c>
      <c r="S365" s="24">
        <f t="shared" si="59"/>
        <v>0.25265929081644456</v>
      </c>
      <c r="T365" s="24">
        <f t="shared" si="60"/>
        <v>4.2221367584770977E-2</v>
      </c>
      <c r="U365" s="24">
        <f t="shared" si="61"/>
        <v>0.18723057497212955</v>
      </c>
    </row>
    <row r="366" spans="1:21" ht="15" x14ac:dyDescent="0.25">
      <c r="A366" s="25">
        <v>4675</v>
      </c>
      <c r="B366" s="25" t="s">
        <v>45</v>
      </c>
      <c r="C366" s="23" t="s">
        <v>46</v>
      </c>
      <c r="D366" s="28">
        <v>1.6905935957966001</v>
      </c>
      <c r="E366" s="26">
        <v>0</v>
      </c>
      <c r="F366" s="26">
        <v>0</v>
      </c>
      <c r="G366" s="26">
        <v>1.69381902213E-4</v>
      </c>
      <c r="H366" s="31">
        <f t="shared" si="55"/>
        <v>1.690424213894387</v>
      </c>
      <c r="I366" s="30">
        <f t="shared" si="62"/>
        <v>0</v>
      </c>
      <c r="J366" s="30">
        <f t="shared" si="63"/>
        <v>0</v>
      </c>
      <c r="K366" s="30">
        <f t="shared" si="64"/>
        <v>1.0019078661728161E-2</v>
      </c>
      <c r="L366" s="30">
        <f t="shared" si="65"/>
        <v>99.989980921338272</v>
      </c>
      <c r="M366" s="26">
        <v>5.921154946E-5</v>
      </c>
      <c r="N366" s="26">
        <v>1.0191500390599999E-2</v>
      </c>
      <c r="O366" s="26">
        <v>3.4533038615100001E-2</v>
      </c>
      <c r="P366" s="23">
        <f t="shared" si="56"/>
        <v>5.921154946E-5</v>
      </c>
      <c r="Q366" s="23">
        <f t="shared" si="57"/>
        <v>1.0132288841139999E-2</v>
      </c>
      <c r="R366" s="23">
        <f t="shared" si="58"/>
        <v>2.4341538224500001E-2</v>
      </c>
      <c r="S366" s="24">
        <f t="shared" si="59"/>
        <v>3.5024117923562687E-3</v>
      </c>
      <c r="T366" s="24">
        <f t="shared" si="60"/>
        <v>0.59933320854476035</v>
      </c>
      <c r="U366" s="24">
        <f t="shared" si="61"/>
        <v>1.4398219823511387</v>
      </c>
    </row>
    <row r="367" spans="1:21" ht="15" x14ac:dyDescent="0.25">
      <c r="A367" s="25">
        <v>4676</v>
      </c>
      <c r="B367" s="25" t="s">
        <v>45</v>
      </c>
      <c r="C367" s="23" t="s">
        <v>46</v>
      </c>
      <c r="D367" s="28">
        <v>0.32845045930859101</v>
      </c>
      <c r="E367" s="26">
        <v>0</v>
      </c>
      <c r="F367" s="26">
        <v>0</v>
      </c>
      <c r="G367" s="26">
        <v>0</v>
      </c>
      <c r="H367" s="31">
        <f t="shared" si="55"/>
        <v>0.32845045930859101</v>
      </c>
      <c r="I367" s="30">
        <f t="shared" si="62"/>
        <v>0</v>
      </c>
      <c r="J367" s="30">
        <f t="shared" si="63"/>
        <v>0</v>
      </c>
      <c r="K367" s="30">
        <f t="shared" si="64"/>
        <v>0</v>
      </c>
      <c r="L367" s="30">
        <f t="shared" si="65"/>
        <v>100</v>
      </c>
      <c r="M367" s="26">
        <v>0</v>
      </c>
      <c r="N367" s="26">
        <v>0</v>
      </c>
      <c r="O367" s="26">
        <v>6.0936608168999997E-5</v>
      </c>
      <c r="P367" s="23">
        <f t="shared" si="56"/>
        <v>0</v>
      </c>
      <c r="Q367" s="23">
        <f t="shared" si="57"/>
        <v>0</v>
      </c>
      <c r="R367" s="23">
        <f t="shared" si="58"/>
        <v>6.0936608168999997E-5</v>
      </c>
      <c r="S367" s="24">
        <f t="shared" si="59"/>
        <v>0</v>
      </c>
      <c r="T367" s="24">
        <f t="shared" si="60"/>
        <v>0</v>
      </c>
      <c r="U367" s="24">
        <f t="shared" si="61"/>
        <v>1.855275474337147E-2</v>
      </c>
    </row>
    <row r="368" spans="1:21" ht="15" x14ac:dyDescent="0.25">
      <c r="A368" s="25">
        <v>4677</v>
      </c>
      <c r="B368" s="25" t="s">
        <v>47</v>
      </c>
      <c r="C368" s="23" t="s">
        <v>46</v>
      </c>
      <c r="D368" s="28">
        <v>1.79283607551882</v>
      </c>
      <c r="E368" s="26">
        <v>0</v>
      </c>
      <c r="F368" s="26">
        <v>0</v>
      </c>
      <c r="G368" s="26">
        <v>0</v>
      </c>
      <c r="H368" s="31">
        <f t="shared" si="55"/>
        <v>1.79283607551882</v>
      </c>
      <c r="I368" s="30">
        <f t="shared" si="62"/>
        <v>0</v>
      </c>
      <c r="J368" s="30">
        <f t="shared" si="63"/>
        <v>0</v>
      </c>
      <c r="K368" s="30">
        <f t="shared" si="64"/>
        <v>0</v>
      </c>
      <c r="L368" s="30">
        <f t="shared" si="65"/>
        <v>100</v>
      </c>
      <c r="M368" s="26">
        <v>0</v>
      </c>
      <c r="N368" s="26">
        <v>0</v>
      </c>
      <c r="O368" s="26">
        <v>0</v>
      </c>
      <c r="P368" s="23">
        <f t="shared" si="56"/>
        <v>0</v>
      </c>
      <c r="Q368" s="23">
        <f t="shared" si="57"/>
        <v>0</v>
      </c>
      <c r="R368" s="23">
        <f t="shared" si="58"/>
        <v>0</v>
      </c>
      <c r="S368" s="24">
        <f t="shared" si="59"/>
        <v>0</v>
      </c>
      <c r="T368" s="24">
        <f t="shared" si="60"/>
        <v>0</v>
      </c>
      <c r="U368" s="24">
        <f t="shared" si="61"/>
        <v>0</v>
      </c>
    </row>
    <row r="369" spans="1:21" ht="15" x14ac:dyDescent="0.25">
      <c r="A369" s="32">
        <v>4696</v>
      </c>
      <c r="B369" s="23" t="s">
        <v>45</v>
      </c>
      <c r="C369" s="23" t="s">
        <v>46</v>
      </c>
      <c r="D369" s="23">
        <v>0.35638808783502601</v>
      </c>
      <c r="E369" s="26">
        <v>0</v>
      </c>
      <c r="F369" s="26">
        <v>0</v>
      </c>
      <c r="G369" s="26">
        <v>0</v>
      </c>
      <c r="H369" s="31">
        <f t="shared" si="55"/>
        <v>0.35638808783502601</v>
      </c>
      <c r="I369" s="30">
        <f t="shared" si="62"/>
        <v>0</v>
      </c>
      <c r="J369" s="30">
        <f t="shared" si="63"/>
        <v>0</v>
      </c>
      <c r="K369" s="30">
        <f t="shared" si="64"/>
        <v>0</v>
      </c>
      <c r="L369" s="30">
        <f t="shared" si="65"/>
        <v>100</v>
      </c>
      <c r="M369" s="26">
        <v>2.6605635502599998E-3</v>
      </c>
      <c r="N369" s="26">
        <v>5.9814908622399998E-3</v>
      </c>
      <c r="O369" s="26">
        <v>3.3640296197E-2</v>
      </c>
      <c r="P369" s="23">
        <f t="shared" si="56"/>
        <v>2.6605635502599998E-3</v>
      </c>
      <c r="Q369" s="23">
        <f t="shared" si="57"/>
        <v>3.32092731198E-3</v>
      </c>
      <c r="R369" s="23">
        <f t="shared" si="58"/>
        <v>2.7658805334759999E-2</v>
      </c>
      <c r="S369" s="24">
        <f t="shared" si="59"/>
        <v>0.74653548787848067</v>
      </c>
      <c r="T369" s="24">
        <f t="shared" si="60"/>
        <v>0.93182893181246707</v>
      </c>
      <c r="U369" s="24">
        <f t="shared" si="61"/>
        <v>7.760866953432914</v>
      </c>
    </row>
    <row r="370" spans="1:21" ht="15" x14ac:dyDescent="0.25">
      <c r="A370" s="32">
        <v>4697</v>
      </c>
      <c r="B370" s="23" t="s">
        <v>45</v>
      </c>
      <c r="C370" s="23" t="s">
        <v>46</v>
      </c>
      <c r="D370" s="23">
        <v>0.34727476898297399</v>
      </c>
      <c r="E370" s="26">
        <v>0</v>
      </c>
      <c r="F370" s="26">
        <v>0</v>
      </c>
      <c r="G370" s="26">
        <v>0</v>
      </c>
      <c r="H370" s="31">
        <f t="shared" si="55"/>
        <v>0.34727476898297399</v>
      </c>
      <c r="I370" s="30">
        <f t="shared" si="62"/>
        <v>0</v>
      </c>
      <c r="J370" s="30">
        <f t="shared" si="63"/>
        <v>0</v>
      </c>
      <c r="K370" s="30">
        <f t="shared" si="64"/>
        <v>0</v>
      </c>
      <c r="L370" s="30">
        <f t="shared" si="65"/>
        <v>100</v>
      </c>
      <c r="M370" s="26">
        <v>0</v>
      </c>
      <c r="N370" s="26">
        <v>0</v>
      </c>
      <c r="O370" s="26">
        <v>1.2900834630900001E-4</v>
      </c>
      <c r="P370" s="23">
        <f t="shared" si="56"/>
        <v>0</v>
      </c>
      <c r="Q370" s="23">
        <f t="shared" si="57"/>
        <v>0</v>
      </c>
      <c r="R370" s="23">
        <f t="shared" si="58"/>
        <v>1.2900834630900001E-4</v>
      </c>
      <c r="S370" s="24">
        <f t="shared" si="59"/>
        <v>0</v>
      </c>
      <c r="T370" s="24">
        <f t="shared" si="60"/>
        <v>0</v>
      </c>
      <c r="U370" s="24">
        <f t="shared" si="61"/>
        <v>3.7148781838315749E-2</v>
      </c>
    </row>
    <row r="371" spans="1:21" ht="15" x14ac:dyDescent="0.25">
      <c r="A371" s="25">
        <v>4699</v>
      </c>
      <c r="B371" s="25" t="s">
        <v>45</v>
      </c>
      <c r="C371" s="23" t="s">
        <v>46</v>
      </c>
      <c r="D371" s="28">
        <v>0.449146891471149</v>
      </c>
      <c r="E371" s="26">
        <v>0</v>
      </c>
      <c r="F371" s="26">
        <v>0</v>
      </c>
      <c r="G371" s="26">
        <v>0</v>
      </c>
      <c r="H371" s="31">
        <f t="shared" si="55"/>
        <v>0.449146891471149</v>
      </c>
      <c r="I371" s="30">
        <f t="shared" si="62"/>
        <v>0</v>
      </c>
      <c r="J371" s="30">
        <f t="shared" si="63"/>
        <v>0</v>
      </c>
      <c r="K371" s="30">
        <f t="shared" si="64"/>
        <v>0</v>
      </c>
      <c r="L371" s="30">
        <f t="shared" si="65"/>
        <v>100</v>
      </c>
      <c r="M371" s="26">
        <v>0</v>
      </c>
      <c r="N371" s="26">
        <v>0</v>
      </c>
      <c r="O371" s="26">
        <v>0</v>
      </c>
      <c r="P371" s="23">
        <f t="shared" si="56"/>
        <v>0</v>
      </c>
      <c r="Q371" s="23">
        <f t="shared" si="57"/>
        <v>0</v>
      </c>
      <c r="R371" s="23">
        <f t="shared" si="58"/>
        <v>0</v>
      </c>
      <c r="S371" s="24">
        <f t="shared" si="59"/>
        <v>0</v>
      </c>
      <c r="T371" s="24">
        <f t="shared" si="60"/>
        <v>0</v>
      </c>
      <c r="U371" s="24">
        <f t="shared" si="61"/>
        <v>0</v>
      </c>
    </row>
    <row r="372" spans="1:21" ht="15" x14ac:dyDescent="0.25">
      <c r="A372" s="25">
        <v>4700</v>
      </c>
      <c r="B372" s="25" t="s">
        <v>45</v>
      </c>
      <c r="C372" s="23" t="s">
        <v>46</v>
      </c>
      <c r="D372" s="28">
        <v>0.199022604005336</v>
      </c>
      <c r="E372" s="26">
        <v>0</v>
      </c>
      <c r="F372" s="26">
        <v>0</v>
      </c>
      <c r="G372" s="26">
        <v>0</v>
      </c>
      <c r="H372" s="31">
        <f t="shared" si="55"/>
        <v>0.199022604005336</v>
      </c>
      <c r="I372" s="30">
        <f t="shared" si="62"/>
        <v>0</v>
      </c>
      <c r="J372" s="30">
        <f t="shared" si="63"/>
        <v>0</v>
      </c>
      <c r="K372" s="30">
        <f t="shared" si="64"/>
        <v>0</v>
      </c>
      <c r="L372" s="30">
        <f t="shared" si="65"/>
        <v>100</v>
      </c>
      <c r="M372" s="26">
        <v>0</v>
      </c>
      <c r="N372" s="26">
        <v>4.8999999403000003E-5</v>
      </c>
      <c r="O372" s="26">
        <v>9.7950197388299992E-3</v>
      </c>
      <c r="P372" s="23">
        <f t="shared" si="56"/>
        <v>0</v>
      </c>
      <c r="Q372" s="23">
        <f t="shared" si="57"/>
        <v>4.8999999403000003E-5</v>
      </c>
      <c r="R372" s="23">
        <f t="shared" si="58"/>
        <v>9.7460197394269987E-3</v>
      </c>
      <c r="S372" s="24">
        <f t="shared" si="59"/>
        <v>0</v>
      </c>
      <c r="T372" s="24">
        <f t="shared" si="60"/>
        <v>2.462031870595275E-2</v>
      </c>
      <c r="U372" s="24">
        <f t="shared" si="61"/>
        <v>4.8969411229116959</v>
      </c>
    </row>
    <row r="373" spans="1:21" ht="15" x14ac:dyDescent="0.25">
      <c r="A373" s="25">
        <v>4701</v>
      </c>
      <c r="B373" s="25" t="s">
        <v>45</v>
      </c>
      <c r="C373" s="23" t="s">
        <v>46</v>
      </c>
      <c r="D373" s="28">
        <v>0.3865354966217</v>
      </c>
      <c r="E373" s="26">
        <v>0</v>
      </c>
      <c r="F373" s="26">
        <v>0</v>
      </c>
      <c r="G373" s="26">
        <v>0</v>
      </c>
      <c r="H373" s="31">
        <f t="shared" si="55"/>
        <v>0.3865354966217</v>
      </c>
      <c r="I373" s="30">
        <f t="shared" si="62"/>
        <v>0</v>
      </c>
      <c r="J373" s="30">
        <f t="shared" si="63"/>
        <v>0</v>
      </c>
      <c r="K373" s="30">
        <f t="shared" si="64"/>
        <v>0</v>
      </c>
      <c r="L373" s="30">
        <f t="shared" si="65"/>
        <v>100</v>
      </c>
      <c r="M373" s="26">
        <v>3.1276571869300003E-2</v>
      </c>
      <c r="N373" s="26">
        <v>4.3730593246600002E-2</v>
      </c>
      <c r="O373" s="26">
        <v>9.8949074499700002E-2</v>
      </c>
      <c r="P373" s="23">
        <f t="shared" si="56"/>
        <v>3.1276571869300003E-2</v>
      </c>
      <c r="Q373" s="23">
        <f t="shared" si="57"/>
        <v>1.2454021377299999E-2</v>
      </c>
      <c r="R373" s="23">
        <f t="shared" si="58"/>
        <v>5.5218481253099999E-2</v>
      </c>
      <c r="S373" s="24">
        <f t="shared" si="59"/>
        <v>8.0915134942729985</v>
      </c>
      <c r="T373" s="24">
        <f t="shared" si="60"/>
        <v>3.2219605925322496</v>
      </c>
      <c r="U373" s="24">
        <f t="shared" si="61"/>
        <v>14.28548781048743</v>
      </c>
    </row>
    <row r="374" spans="1:21" ht="15" x14ac:dyDescent="0.25">
      <c r="A374" s="25">
        <v>4702</v>
      </c>
      <c r="B374" s="25" t="s">
        <v>45</v>
      </c>
      <c r="C374" s="23" t="s">
        <v>46</v>
      </c>
      <c r="D374" s="28">
        <v>0.249975105665417</v>
      </c>
      <c r="E374" s="26">
        <v>0</v>
      </c>
      <c r="F374" s="26">
        <v>0</v>
      </c>
      <c r="G374" s="26">
        <v>0</v>
      </c>
      <c r="H374" s="31">
        <f t="shared" si="55"/>
        <v>0.249975105665417</v>
      </c>
      <c r="I374" s="30">
        <f t="shared" si="62"/>
        <v>0</v>
      </c>
      <c r="J374" s="30">
        <f t="shared" si="63"/>
        <v>0</v>
      </c>
      <c r="K374" s="30">
        <f t="shared" si="64"/>
        <v>0</v>
      </c>
      <c r="L374" s="30">
        <f t="shared" si="65"/>
        <v>100</v>
      </c>
      <c r="M374" s="26">
        <v>0</v>
      </c>
      <c r="N374" s="26">
        <v>0</v>
      </c>
      <c r="O374" s="26">
        <v>1.21822624996E-4</v>
      </c>
      <c r="P374" s="23">
        <f t="shared" si="56"/>
        <v>0</v>
      </c>
      <c r="Q374" s="23">
        <f t="shared" si="57"/>
        <v>0</v>
      </c>
      <c r="R374" s="23">
        <f t="shared" si="58"/>
        <v>1.21822624996E-4</v>
      </c>
      <c r="S374" s="24">
        <f t="shared" si="59"/>
        <v>0</v>
      </c>
      <c r="T374" s="24">
        <f t="shared" si="60"/>
        <v>0</v>
      </c>
      <c r="U374" s="24">
        <f t="shared" si="61"/>
        <v>4.8733902790726424E-2</v>
      </c>
    </row>
    <row r="375" spans="1:21" ht="15" x14ac:dyDescent="0.25">
      <c r="A375" s="25">
        <v>4703</v>
      </c>
      <c r="B375" s="25" t="s">
        <v>45</v>
      </c>
      <c r="C375" s="23" t="s">
        <v>46</v>
      </c>
      <c r="D375" s="28">
        <v>0.27217915882382598</v>
      </c>
      <c r="E375" s="26">
        <v>0</v>
      </c>
      <c r="F375" s="26">
        <v>0</v>
      </c>
      <c r="G375" s="26">
        <v>0</v>
      </c>
      <c r="H375" s="31">
        <f t="shared" si="55"/>
        <v>0.27217915882382598</v>
      </c>
      <c r="I375" s="30">
        <f t="shared" si="62"/>
        <v>0</v>
      </c>
      <c r="J375" s="30">
        <f t="shared" si="63"/>
        <v>0</v>
      </c>
      <c r="K375" s="30">
        <f t="shared" si="64"/>
        <v>0</v>
      </c>
      <c r="L375" s="30">
        <f t="shared" si="65"/>
        <v>100</v>
      </c>
      <c r="M375" s="26">
        <v>0</v>
      </c>
      <c r="N375" s="26">
        <v>0</v>
      </c>
      <c r="O375" s="26">
        <v>0</v>
      </c>
      <c r="P375" s="23">
        <f t="shared" si="56"/>
        <v>0</v>
      </c>
      <c r="Q375" s="23">
        <f t="shared" si="57"/>
        <v>0</v>
      </c>
      <c r="R375" s="23">
        <f t="shared" si="58"/>
        <v>0</v>
      </c>
      <c r="S375" s="24">
        <f t="shared" si="59"/>
        <v>0</v>
      </c>
      <c r="T375" s="24">
        <f t="shared" si="60"/>
        <v>0</v>
      </c>
      <c r="U375" s="24">
        <f t="shared" si="61"/>
        <v>0</v>
      </c>
    </row>
    <row r="376" spans="1:21" ht="15" x14ac:dyDescent="0.25">
      <c r="A376" s="25">
        <v>4705</v>
      </c>
      <c r="B376" s="25" t="s">
        <v>50</v>
      </c>
      <c r="C376" s="23" t="s">
        <v>48</v>
      </c>
      <c r="D376" s="28">
        <v>0.22629201810826799</v>
      </c>
      <c r="E376" s="26">
        <v>0</v>
      </c>
      <c r="F376" s="26">
        <v>0</v>
      </c>
      <c r="G376" s="26">
        <v>0</v>
      </c>
      <c r="H376" s="31">
        <f t="shared" si="55"/>
        <v>0.22629201810826799</v>
      </c>
      <c r="I376" s="30">
        <f t="shared" si="62"/>
        <v>0</v>
      </c>
      <c r="J376" s="30">
        <f t="shared" si="63"/>
        <v>0</v>
      </c>
      <c r="K376" s="30">
        <f t="shared" si="64"/>
        <v>0</v>
      </c>
      <c r="L376" s="30">
        <f t="shared" si="65"/>
        <v>100</v>
      </c>
      <c r="M376" s="26">
        <v>0</v>
      </c>
      <c r="N376" s="26">
        <v>0</v>
      </c>
      <c r="O376" s="26">
        <v>0</v>
      </c>
      <c r="P376" s="23">
        <f t="shared" si="56"/>
        <v>0</v>
      </c>
      <c r="Q376" s="23">
        <f t="shared" si="57"/>
        <v>0</v>
      </c>
      <c r="R376" s="23">
        <f t="shared" si="58"/>
        <v>0</v>
      </c>
      <c r="S376" s="24">
        <f t="shared" si="59"/>
        <v>0</v>
      </c>
      <c r="T376" s="24">
        <f t="shared" si="60"/>
        <v>0</v>
      </c>
      <c r="U376" s="24">
        <f t="shared" si="61"/>
        <v>0</v>
      </c>
    </row>
    <row r="377" spans="1:21" ht="15" x14ac:dyDescent="0.25">
      <c r="A377" s="32">
        <v>4706</v>
      </c>
      <c r="B377" s="23" t="s">
        <v>49</v>
      </c>
      <c r="C377" s="23" t="s">
        <v>46</v>
      </c>
      <c r="D377" s="23">
        <v>5.3110830005803003</v>
      </c>
      <c r="E377" s="26">
        <v>0</v>
      </c>
      <c r="F377" s="26">
        <v>0</v>
      </c>
      <c r="G377" s="26">
        <v>0</v>
      </c>
      <c r="H377" s="31">
        <f t="shared" si="55"/>
        <v>5.3110830005803003</v>
      </c>
      <c r="I377" s="30">
        <f t="shared" si="62"/>
        <v>0</v>
      </c>
      <c r="J377" s="30">
        <f t="shared" si="63"/>
        <v>0</v>
      </c>
      <c r="K377" s="30">
        <f t="shared" si="64"/>
        <v>0</v>
      </c>
      <c r="L377" s="30">
        <f t="shared" si="65"/>
        <v>100</v>
      </c>
      <c r="M377" s="26">
        <v>0.43205444796600001</v>
      </c>
      <c r="N377" s="26">
        <v>0.473840513558</v>
      </c>
      <c r="O377" s="26">
        <v>0.592575588446</v>
      </c>
      <c r="P377" s="23">
        <f t="shared" si="56"/>
        <v>0.43205444796600001</v>
      </c>
      <c r="Q377" s="23">
        <f t="shared" si="57"/>
        <v>4.1786065591999988E-2</v>
      </c>
      <c r="R377" s="23">
        <f t="shared" si="58"/>
        <v>0.118735074888</v>
      </c>
      <c r="S377" s="24">
        <f t="shared" si="59"/>
        <v>8.1349594408295403</v>
      </c>
      <c r="T377" s="24">
        <f t="shared" si="60"/>
        <v>0.78677108957691588</v>
      </c>
      <c r="U377" s="24">
        <f t="shared" si="61"/>
        <v>2.235609476918865</v>
      </c>
    </row>
    <row r="378" spans="1:21" ht="15" x14ac:dyDescent="0.25">
      <c r="A378" s="25">
        <v>4707</v>
      </c>
      <c r="B378" s="25" t="s">
        <v>49</v>
      </c>
      <c r="C378" s="23" t="s">
        <v>46</v>
      </c>
      <c r="D378" s="28">
        <v>6.1205606370804801</v>
      </c>
      <c r="E378" s="26">
        <v>0</v>
      </c>
      <c r="F378" s="26">
        <v>0</v>
      </c>
      <c r="G378" s="26">
        <v>0</v>
      </c>
      <c r="H378" s="31">
        <f t="shared" si="55"/>
        <v>6.1205606370804801</v>
      </c>
      <c r="I378" s="30">
        <f t="shared" si="62"/>
        <v>0</v>
      </c>
      <c r="J378" s="30">
        <f t="shared" si="63"/>
        <v>0</v>
      </c>
      <c r="K378" s="30">
        <f t="shared" si="64"/>
        <v>0</v>
      </c>
      <c r="L378" s="30">
        <f t="shared" si="65"/>
        <v>100</v>
      </c>
      <c r="M378" s="26">
        <v>0</v>
      </c>
      <c r="N378" s="26">
        <v>0</v>
      </c>
      <c r="O378" s="26">
        <v>3.6837398834999998E-3</v>
      </c>
      <c r="P378" s="23">
        <f t="shared" si="56"/>
        <v>0</v>
      </c>
      <c r="Q378" s="23">
        <f t="shared" si="57"/>
        <v>0</v>
      </c>
      <c r="R378" s="23">
        <f t="shared" si="58"/>
        <v>3.6837398834999998E-3</v>
      </c>
      <c r="S378" s="24">
        <f t="shared" si="59"/>
        <v>0</v>
      </c>
      <c r="T378" s="24">
        <f t="shared" si="60"/>
        <v>0</v>
      </c>
      <c r="U378" s="24">
        <f t="shared" si="61"/>
        <v>6.0186314652004677E-2</v>
      </c>
    </row>
    <row r="379" spans="1:21" ht="15" x14ac:dyDescent="0.25">
      <c r="A379" s="25">
        <v>4709</v>
      </c>
      <c r="B379" s="25" t="s">
        <v>47</v>
      </c>
      <c r="C379" s="23" t="s">
        <v>16</v>
      </c>
      <c r="D379" s="28">
        <v>2.3125465518508399</v>
      </c>
      <c r="E379" s="26">
        <v>0</v>
      </c>
      <c r="F379" s="26">
        <v>0</v>
      </c>
      <c r="G379" s="26">
        <v>0</v>
      </c>
      <c r="H379" s="31">
        <f t="shared" si="55"/>
        <v>2.3125465518508399</v>
      </c>
      <c r="I379" s="30">
        <f t="shared" si="62"/>
        <v>0</v>
      </c>
      <c r="J379" s="30">
        <f t="shared" si="63"/>
        <v>0</v>
      </c>
      <c r="K379" s="30">
        <f t="shared" si="64"/>
        <v>0</v>
      </c>
      <c r="L379" s="30">
        <f t="shared" si="65"/>
        <v>100</v>
      </c>
      <c r="M379" s="26">
        <v>0</v>
      </c>
      <c r="N379" s="26">
        <v>0</v>
      </c>
      <c r="O379" s="26">
        <v>3.4515476849700001E-3</v>
      </c>
      <c r="P379" s="23">
        <f t="shared" si="56"/>
        <v>0</v>
      </c>
      <c r="Q379" s="23">
        <f t="shared" si="57"/>
        <v>0</v>
      </c>
      <c r="R379" s="23">
        <f t="shared" si="58"/>
        <v>3.4515476849700001E-3</v>
      </c>
      <c r="S379" s="24">
        <f t="shared" si="59"/>
        <v>0</v>
      </c>
      <c r="T379" s="24">
        <f t="shared" si="60"/>
        <v>0</v>
      </c>
      <c r="U379" s="24">
        <f t="shared" si="61"/>
        <v>0.14925311156255705</v>
      </c>
    </row>
    <row r="380" spans="1:21" ht="15" x14ac:dyDescent="0.25">
      <c r="A380" s="25">
        <v>4711</v>
      </c>
      <c r="B380" s="25" t="s">
        <v>45</v>
      </c>
      <c r="C380" s="23" t="s">
        <v>46</v>
      </c>
      <c r="D380" s="28">
        <v>0.68885781619726705</v>
      </c>
      <c r="E380" s="26">
        <v>0</v>
      </c>
      <c r="F380" s="26">
        <v>0</v>
      </c>
      <c r="G380" s="26">
        <v>0</v>
      </c>
      <c r="H380" s="31">
        <f t="shared" si="55"/>
        <v>0.68885781619726705</v>
      </c>
      <c r="I380" s="30">
        <f t="shared" si="62"/>
        <v>0</v>
      </c>
      <c r="J380" s="30">
        <f t="shared" si="63"/>
        <v>0</v>
      </c>
      <c r="K380" s="30">
        <f t="shared" si="64"/>
        <v>0</v>
      </c>
      <c r="L380" s="30">
        <f t="shared" si="65"/>
        <v>100</v>
      </c>
      <c r="M380" s="26">
        <v>0</v>
      </c>
      <c r="N380" s="26">
        <v>1.11999999999E-2</v>
      </c>
      <c r="O380" s="26">
        <v>2.55589992494E-2</v>
      </c>
      <c r="P380" s="23">
        <f t="shared" si="56"/>
        <v>0</v>
      </c>
      <c r="Q380" s="23">
        <f t="shared" si="57"/>
        <v>1.11999999999E-2</v>
      </c>
      <c r="R380" s="23">
        <f t="shared" si="58"/>
        <v>1.43589992495E-2</v>
      </c>
      <c r="S380" s="24">
        <f t="shared" si="59"/>
        <v>0</v>
      </c>
      <c r="T380" s="24">
        <f t="shared" si="60"/>
        <v>1.6258797877518276</v>
      </c>
      <c r="U380" s="24">
        <f t="shared" si="61"/>
        <v>2.0844648796709069</v>
      </c>
    </row>
    <row r="381" spans="1:21" ht="15" x14ac:dyDescent="0.25">
      <c r="A381" s="32">
        <v>4721</v>
      </c>
      <c r="B381" s="23" t="s">
        <v>50</v>
      </c>
      <c r="C381" s="23" t="s">
        <v>48</v>
      </c>
      <c r="D381" s="23">
        <v>1.76540387891407</v>
      </c>
      <c r="E381" s="26">
        <v>0</v>
      </c>
      <c r="F381" s="26">
        <v>9.6500638559800008E-3</v>
      </c>
      <c r="G381" s="26">
        <v>6.10964854593E-2</v>
      </c>
      <c r="H381" s="31">
        <f t="shared" si="55"/>
        <v>1.6946573295987901</v>
      </c>
      <c r="I381" s="30">
        <f t="shared" si="62"/>
        <v>0</v>
      </c>
      <c r="J381" s="30">
        <f t="shared" si="63"/>
        <v>0.54662074617825807</v>
      </c>
      <c r="K381" s="30">
        <f t="shared" si="64"/>
        <v>3.460765334722244</v>
      </c>
      <c r="L381" s="30">
        <f t="shared" si="65"/>
        <v>95.992613919099497</v>
      </c>
      <c r="M381" s="26">
        <v>0</v>
      </c>
      <c r="N381" s="26">
        <v>3.9051830099999998E-5</v>
      </c>
      <c r="O381" s="26">
        <v>1.37106493774E-2</v>
      </c>
      <c r="P381" s="23">
        <f t="shared" si="56"/>
        <v>0</v>
      </c>
      <c r="Q381" s="23">
        <f t="shared" si="57"/>
        <v>3.9051830099999998E-5</v>
      </c>
      <c r="R381" s="23">
        <f t="shared" si="58"/>
        <v>1.3671597547300001E-2</v>
      </c>
      <c r="S381" s="24">
        <f t="shared" si="59"/>
        <v>0</v>
      </c>
      <c r="T381" s="24">
        <f t="shared" si="60"/>
        <v>2.2120620990150673E-3</v>
      </c>
      <c r="U381" s="24">
        <f t="shared" si="61"/>
        <v>0.77441755456601991</v>
      </c>
    </row>
    <row r="382" spans="1:21" ht="15" x14ac:dyDescent="0.25">
      <c r="A382" s="32">
        <v>4723</v>
      </c>
      <c r="B382" s="23" t="s">
        <v>45</v>
      </c>
      <c r="C382" s="23" t="s">
        <v>46</v>
      </c>
      <c r="D382" s="23">
        <v>3.9714050002911998E-2</v>
      </c>
      <c r="E382" s="26">
        <v>0</v>
      </c>
      <c r="F382" s="26">
        <v>0</v>
      </c>
      <c r="G382" s="26">
        <v>0</v>
      </c>
      <c r="H382" s="31">
        <f t="shared" si="55"/>
        <v>3.9714050002911998E-2</v>
      </c>
      <c r="I382" s="30">
        <f t="shared" si="62"/>
        <v>0</v>
      </c>
      <c r="J382" s="30">
        <f t="shared" si="63"/>
        <v>0</v>
      </c>
      <c r="K382" s="30">
        <f t="shared" si="64"/>
        <v>0</v>
      </c>
      <c r="L382" s="30">
        <f t="shared" si="65"/>
        <v>100</v>
      </c>
      <c r="M382" s="26">
        <v>0</v>
      </c>
      <c r="N382" s="26">
        <v>0</v>
      </c>
      <c r="O382" s="26">
        <v>0</v>
      </c>
      <c r="P382" s="23">
        <f t="shared" si="56"/>
        <v>0</v>
      </c>
      <c r="Q382" s="23">
        <f t="shared" si="57"/>
        <v>0</v>
      </c>
      <c r="R382" s="23">
        <f t="shared" si="58"/>
        <v>0</v>
      </c>
      <c r="S382" s="24">
        <f t="shared" si="59"/>
        <v>0</v>
      </c>
      <c r="T382" s="24">
        <f t="shared" si="60"/>
        <v>0</v>
      </c>
      <c r="U382" s="24">
        <f t="shared" si="61"/>
        <v>0</v>
      </c>
    </row>
    <row r="383" spans="1:21" ht="15" x14ac:dyDescent="0.25">
      <c r="A383" s="25">
        <v>4725</v>
      </c>
      <c r="B383" s="25" t="s">
        <v>45</v>
      </c>
      <c r="C383" s="23" t="s">
        <v>46</v>
      </c>
      <c r="D383" s="28">
        <v>0.28352012330238302</v>
      </c>
      <c r="E383" s="26">
        <v>0</v>
      </c>
      <c r="F383" s="26">
        <v>0</v>
      </c>
      <c r="G383" s="26">
        <v>0</v>
      </c>
      <c r="H383" s="31">
        <f t="shared" si="55"/>
        <v>0.28352012330238302</v>
      </c>
      <c r="I383" s="30">
        <f t="shared" si="62"/>
        <v>0</v>
      </c>
      <c r="J383" s="30">
        <f t="shared" si="63"/>
        <v>0</v>
      </c>
      <c r="K383" s="30">
        <f t="shared" si="64"/>
        <v>0</v>
      </c>
      <c r="L383" s="30">
        <f t="shared" si="65"/>
        <v>100</v>
      </c>
      <c r="M383" s="26">
        <v>0</v>
      </c>
      <c r="N383" s="26">
        <v>0</v>
      </c>
      <c r="O383" s="26">
        <v>5.2404642385100002E-3</v>
      </c>
      <c r="P383" s="23">
        <f t="shared" si="56"/>
        <v>0</v>
      </c>
      <c r="Q383" s="23">
        <f t="shared" si="57"/>
        <v>0</v>
      </c>
      <c r="R383" s="23">
        <f t="shared" si="58"/>
        <v>5.2404642385100002E-3</v>
      </c>
      <c r="S383" s="24">
        <f t="shared" si="59"/>
        <v>0</v>
      </c>
      <c r="T383" s="24">
        <f t="shared" si="60"/>
        <v>0</v>
      </c>
      <c r="U383" s="24">
        <f t="shared" si="61"/>
        <v>1.8483570680875032</v>
      </c>
    </row>
    <row r="384" spans="1:21" ht="15" x14ac:dyDescent="0.25">
      <c r="A384" s="32">
        <v>4731</v>
      </c>
      <c r="B384" s="23" t="s">
        <v>45</v>
      </c>
      <c r="C384" s="23" t="s">
        <v>46</v>
      </c>
      <c r="D384" s="23">
        <v>9.3493773764379007E-2</v>
      </c>
      <c r="E384" s="26">
        <v>0</v>
      </c>
      <c r="F384" s="26">
        <v>0</v>
      </c>
      <c r="G384" s="26">
        <v>0</v>
      </c>
      <c r="H384" s="31">
        <f t="shared" si="55"/>
        <v>9.3493773764379007E-2</v>
      </c>
      <c r="I384" s="30">
        <f t="shared" si="62"/>
        <v>0</v>
      </c>
      <c r="J384" s="30">
        <f t="shared" si="63"/>
        <v>0</v>
      </c>
      <c r="K384" s="30">
        <f t="shared" si="64"/>
        <v>0</v>
      </c>
      <c r="L384" s="30">
        <f t="shared" si="65"/>
        <v>100</v>
      </c>
      <c r="M384" s="26">
        <v>0</v>
      </c>
      <c r="N384" s="26">
        <v>0</v>
      </c>
      <c r="O384" s="26">
        <v>0</v>
      </c>
      <c r="P384" s="23">
        <f t="shared" si="56"/>
        <v>0</v>
      </c>
      <c r="Q384" s="23">
        <f t="shared" si="57"/>
        <v>0</v>
      </c>
      <c r="R384" s="23">
        <f t="shared" si="58"/>
        <v>0</v>
      </c>
      <c r="S384" s="24">
        <f t="shared" si="59"/>
        <v>0</v>
      </c>
      <c r="T384" s="24">
        <f t="shared" si="60"/>
        <v>0</v>
      </c>
      <c r="U384" s="24">
        <f t="shared" si="61"/>
        <v>0</v>
      </c>
    </row>
    <row r="385" spans="1:21" ht="15" x14ac:dyDescent="0.25">
      <c r="A385" s="25">
        <v>4732</v>
      </c>
      <c r="B385" s="25" t="s">
        <v>45</v>
      </c>
      <c r="C385" s="23" t="s">
        <v>46</v>
      </c>
      <c r="D385" s="28">
        <v>4.8212189953813003E-2</v>
      </c>
      <c r="E385" s="26">
        <v>0</v>
      </c>
      <c r="F385" s="26">
        <v>0</v>
      </c>
      <c r="G385" s="26">
        <v>0</v>
      </c>
      <c r="H385" s="31">
        <f t="shared" si="55"/>
        <v>4.8212189953813003E-2</v>
      </c>
      <c r="I385" s="30">
        <f t="shared" si="62"/>
        <v>0</v>
      </c>
      <c r="J385" s="30">
        <f t="shared" si="63"/>
        <v>0</v>
      </c>
      <c r="K385" s="30">
        <f t="shared" si="64"/>
        <v>0</v>
      </c>
      <c r="L385" s="30">
        <f t="shared" si="65"/>
        <v>100</v>
      </c>
      <c r="M385" s="26">
        <v>0</v>
      </c>
      <c r="N385" s="26">
        <v>0</v>
      </c>
      <c r="O385" s="26">
        <v>2.34802281115E-3</v>
      </c>
      <c r="P385" s="23">
        <f t="shared" si="56"/>
        <v>0</v>
      </c>
      <c r="Q385" s="23">
        <f t="shared" si="57"/>
        <v>0</v>
      </c>
      <c r="R385" s="23">
        <f t="shared" si="58"/>
        <v>2.34802281115E-3</v>
      </c>
      <c r="S385" s="24">
        <f t="shared" si="59"/>
        <v>0</v>
      </c>
      <c r="T385" s="24">
        <f t="shared" si="60"/>
        <v>0</v>
      </c>
      <c r="U385" s="24">
        <f t="shared" si="61"/>
        <v>4.8701849333112479</v>
      </c>
    </row>
    <row r="386" spans="1:21" ht="15" x14ac:dyDescent="0.25">
      <c r="A386" s="32">
        <v>4733</v>
      </c>
      <c r="B386" s="23" t="s">
        <v>52</v>
      </c>
      <c r="C386" s="23" t="s">
        <v>46</v>
      </c>
      <c r="D386" s="23">
        <v>9.5732794926306E-2</v>
      </c>
      <c r="E386" s="26">
        <v>0</v>
      </c>
      <c r="F386" s="26">
        <v>0</v>
      </c>
      <c r="G386" s="26">
        <v>0</v>
      </c>
      <c r="H386" s="31">
        <f t="shared" ref="H386:H449" si="66">D386-(E386+F386+G386)</f>
        <v>9.5732794926306E-2</v>
      </c>
      <c r="I386" s="30">
        <f t="shared" si="62"/>
        <v>0</v>
      </c>
      <c r="J386" s="30">
        <f t="shared" si="63"/>
        <v>0</v>
      </c>
      <c r="K386" s="30">
        <f t="shared" si="64"/>
        <v>0</v>
      </c>
      <c r="L386" s="30">
        <f t="shared" si="65"/>
        <v>100</v>
      </c>
      <c r="M386" s="26">
        <v>0</v>
      </c>
      <c r="N386" s="26">
        <v>0</v>
      </c>
      <c r="O386" s="26">
        <v>0</v>
      </c>
      <c r="P386" s="23">
        <f t="shared" si="56"/>
        <v>0</v>
      </c>
      <c r="Q386" s="23">
        <f t="shared" si="57"/>
        <v>0</v>
      </c>
      <c r="R386" s="23">
        <f t="shared" si="58"/>
        <v>0</v>
      </c>
      <c r="S386" s="24">
        <f t="shared" si="59"/>
        <v>0</v>
      </c>
      <c r="T386" s="24">
        <f t="shared" si="60"/>
        <v>0</v>
      </c>
      <c r="U386" s="24">
        <f t="shared" si="61"/>
        <v>0</v>
      </c>
    </row>
    <row r="387" spans="1:21" ht="15" x14ac:dyDescent="0.25">
      <c r="A387" s="32">
        <v>4739</v>
      </c>
      <c r="B387" s="23" t="s">
        <v>50</v>
      </c>
      <c r="C387" s="23" t="s">
        <v>48</v>
      </c>
      <c r="D387" s="23">
        <v>5.5501993273065001E-2</v>
      </c>
      <c r="E387" s="26">
        <v>0</v>
      </c>
      <c r="F387" s="26">
        <v>0</v>
      </c>
      <c r="G387" s="26">
        <v>0</v>
      </c>
      <c r="H387" s="31">
        <f t="shared" si="66"/>
        <v>5.5501993273065001E-2</v>
      </c>
      <c r="I387" s="30">
        <f t="shared" si="62"/>
        <v>0</v>
      </c>
      <c r="J387" s="30">
        <f t="shared" si="63"/>
        <v>0</v>
      </c>
      <c r="K387" s="30">
        <f t="shared" si="64"/>
        <v>0</v>
      </c>
      <c r="L387" s="30">
        <f t="shared" si="65"/>
        <v>100</v>
      </c>
      <c r="M387" s="26">
        <v>0</v>
      </c>
      <c r="N387" s="26">
        <v>0</v>
      </c>
      <c r="O387" s="26">
        <v>0</v>
      </c>
      <c r="P387" s="23">
        <f t="shared" ref="P387:P450" si="67">M387</f>
        <v>0</v>
      </c>
      <c r="Q387" s="23">
        <f t="shared" ref="Q387:Q450" si="68">N387-M387</f>
        <v>0</v>
      </c>
      <c r="R387" s="23">
        <f t="shared" ref="R387:R450" si="69">O387-N387</f>
        <v>0</v>
      </c>
      <c r="S387" s="24">
        <f t="shared" ref="S387:S450" si="70">P387/D387*100</f>
        <v>0</v>
      </c>
      <c r="T387" s="24">
        <f t="shared" ref="T387:T450" si="71">Q387/D387*100</f>
        <v>0</v>
      </c>
      <c r="U387" s="24">
        <f t="shared" ref="U387:U450" si="72">R387/D387*100</f>
        <v>0</v>
      </c>
    </row>
    <row r="388" spans="1:21" ht="15" x14ac:dyDescent="0.25">
      <c r="A388" s="25">
        <v>4746</v>
      </c>
      <c r="B388" s="25" t="s">
        <v>45</v>
      </c>
      <c r="C388" s="23" t="s">
        <v>46</v>
      </c>
      <c r="D388" s="28">
        <v>0.239212048682059</v>
      </c>
      <c r="E388" s="26">
        <v>0</v>
      </c>
      <c r="F388" s="26">
        <v>0</v>
      </c>
      <c r="G388" s="26">
        <v>0</v>
      </c>
      <c r="H388" s="31">
        <f t="shared" si="66"/>
        <v>0.239212048682059</v>
      </c>
      <c r="I388" s="30">
        <f t="shared" ref="I388:I451" si="73">E388/D388*100</f>
        <v>0</v>
      </c>
      <c r="J388" s="30">
        <f t="shared" ref="J388:J451" si="74">F388/D388*100</f>
        <v>0</v>
      </c>
      <c r="K388" s="30">
        <f t="shared" ref="K388:K451" si="75">G388/D388*100</f>
        <v>0</v>
      </c>
      <c r="L388" s="30">
        <f t="shared" ref="L388:L451" si="76">100-K388-J388-I388</f>
        <v>100</v>
      </c>
      <c r="M388" s="26">
        <v>0</v>
      </c>
      <c r="N388" s="26">
        <v>0</v>
      </c>
      <c r="O388" s="26">
        <v>0</v>
      </c>
      <c r="P388" s="23">
        <f t="shared" si="67"/>
        <v>0</v>
      </c>
      <c r="Q388" s="23">
        <f t="shared" si="68"/>
        <v>0</v>
      </c>
      <c r="R388" s="23">
        <f t="shared" si="69"/>
        <v>0</v>
      </c>
      <c r="S388" s="24">
        <f t="shared" si="70"/>
        <v>0</v>
      </c>
      <c r="T388" s="24">
        <f t="shared" si="71"/>
        <v>0</v>
      </c>
      <c r="U388" s="24">
        <f t="shared" si="72"/>
        <v>0</v>
      </c>
    </row>
    <row r="389" spans="1:21" ht="15" x14ac:dyDescent="0.25">
      <c r="A389" s="25">
        <v>4747</v>
      </c>
      <c r="B389" s="25" t="s">
        <v>45</v>
      </c>
      <c r="C389" s="23" t="s">
        <v>46</v>
      </c>
      <c r="D389" s="28">
        <v>0.15560926050822199</v>
      </c>
      <c r="E389" s="26">
        <v>0</v>
      </c>
      <c r="F389" s="26">
        <v>0</v>
      </c>
      <c r="G389" s="26">
        <v>0</v>
      </c>
      <c r="H389" s="31">
        <f t="shared" si="66"/>
        <v>0.15560926050822199</v>
      </c>
      <c r="I389" s="30">
        <f t="shared" si="73"/>
        <v>0</v>
      </c>
      <c r="J389" s="30">
        <f t="shared" si="74"/>
        <v>0</v>
      </c>
      <c r="K389" s="30">
        <f t="shared" si="75"/>
        <v>0</v>
      </c>
      <c r="L389" s="30">
        <f t="shared" si="76"/>
        <v>100</v>
      </c>
      <c r="M389" s="26">
        <v>0</v>
      </c>
      <c r="N389" s="26">
        <v>0</v>
      </c>
      <c r="O389" s="26">
        <v>0</v>
      </c>
      <c r="P389" s="23">
        <f t="shared" si="67"/>
        <v>0</v>
      </c>
      <c r="Q389" s="23">
        <f t="shared" si="68"/>
        <v>0</v>
      </c>
      <c r="R389" s="23">
        <f t="shared" si="69"/>
        <v>0</v>
      </c>
      <c r="S389" s="24">
        <f t="shared" si="70"/>
        <v>0</v>
      </c>
      <c r="T389" s="24">
        <f t="shared" si="71"/>
        <v>0</v>
      </c>
      <c r="U389" s="24">
        <f t="shared" si="72"/>
        <v>0</v>
      </c>
    </row>
    <row r="390" spans="1:21" ht="15" x14ac:dyDescent="0.25">
      <c r="A390" s="25">
        <v>4750</v>
      </c>
      <c r="B390" s="25" t="s">
        <v>45</v>
      </c>
      <c r="C390" s="23" t="s">
        <v>46</v>
      </c>
      <c r="D390" s="28">
        <v>0.162378844792189</v>
      </c>
      <c r="E390" s="26">
        <v>0</v>
      </c>
      <c r="F390" s="26">
        <v>0</v>
      </c>
      <c r="G390" s="26">
        <v>0</v>
      </c>
      <c r="H390" s="31">
        <f t="shared" si="66"/>
        <v>0.162378844792189</v>
      </c>
      <c r="I390" s="30">
        <f t="shared" si="73"/>
        <v>0</v>
      </c>
      <c r="J390" s="30">
        <f t="shared" si="74"/>
        <v>0</v>
      </c>
      <c r="K390" s="30">
        <f t="shared" si="75"/>
        <v>0</v>
      </c>
      <c r="L390" s="30">
        <f t="shared" si="76"/>
        <v>100</v>
      </c>
      <c r="M390" s="26">
        <v>1.51336821338E-2</v>
      </c>
      <c r="N390" s="26">
        <v>4.9151785165899999E-2</v>
      </c>
      <c r="O390" s="26">
        <v>0.105618277653</v>
      </c>
      <c r="P390" s="23">
        <f t="shared" si="67"/>
        <v>1.51336821338E-2</v>
      </c>
      <c r="Q390" s="23">
        <f t="shared" si="68"/>
        <v>3.4018103032099997E-2</v>
      </c>
      <c r="R390" s="23">
        <f t="shared" si="69"/>
        <v>5.6466492487099999E-2</v>
      </c>
      <c r="S390" s="24">
        <f t="shared" si="70"/>
        <v>9.3199838643808253</v>
      </c>
      <c r="T390" s="24">
        <f t="shared" si="71"/>
        <v>20.949836831045364</v>
      </c>
      <c r="U390" s="24">
        <f t="shared" si="72"/>
        <v>34.774537631035194</v>
      </c>
    </row>
    <row r="391" spans="1:21" ht="15" x14ac:dyDescent="0.25">
      <c r="A391" s="25">
        <v>4754</v>
      </c>
      <c r="B391" s="25" t="s">
        <v>45</v>
      </c>
      <c r="C391" s="23" t="s">
        <v>46</v>
      </c>
      <c r="D391" s="28">
        <v>0.12501016999819201</v>
      </c>
      <c r="E391" s="26">
        <v>0</v>
      </c>
      <c r="F391" s="26">
        <v>0</v>
      </c>
      <c r="G391" s="26">
        <v>0</v>
      </c>
      <c r="H391" s="31">
        <f t="shared" si="66"/>
        <v>0.12501016999819201</v>
      </c>
      <c r="I391" s="30">
        <f t="shared" si="73"/>
        <v>0</v>
      </c>
      <c r="J391" s="30">
        <f t="shared" si="74"/>
        <v>0</v>
      </c>
      <c r="K391" s="30">
        <f t="shared" si="75"/>
        <v>0</v>
      </c>
      <c r="L391" s="30">
        <f t="shared" si="76"/>
        <v>100</v>
      </c>
      <c r="M391" s="26">
        <v>0</v>
      </c>
      <c r="N391" s="26">
        <v>0</v>
      </c>
      <c r="O391" s="26">
        <v>0</v>
      </c>
      <c r="P391" s="23">
        <f t="shared" si="67"/>
        <v>0</v>
      </c>
      <c r="Q391" s="23">
        <f t="shared" si="68"/>
        <v>0</v>
      </c>
      <c r="R391" s="23">
        <f t="shared" si="69"/>
        <v>0</v>
      </c>
      <c r="S391" s="24">
        <f t="shared" si="70"/>
        <v>0</v>
      </c>
      <c r="T391" s="24">
        <f t="shared" si="71"/>
        <v>0</v>
      </c>
      <c r="U391" s="24">
        <f t="shared" si="72"/>
        <v>0</v>
      </c>
    </row>
    <row r="392" spans="1:21" ht="15" x14ac:dyDescent="0.25">
      <c r="A392" s="25">
        <v>4757</v>
      </c>
      <c r="B392" s="25" t="s">
        <v>45</v>
      </c>
      <c r="C392" s="23" t="s">
        <v>46</v>
      </c>
      <c r="D392" s="28">
        <v>2.0554029080944298</v>
      </c>
      <c r="E392" s="26">
        <v>0</v>
      </c>
      <c r="F392" s="26">
        <v>0</v>
      </c>
      <c r="G392" s="26">
        <v>0</v>
      </c>
      <c r="H392" s="31">
        <f t="shared" si="66"/>
        <v>2.0554029080944298</v>
      </c>
      <c r="I392" s="30">
        <f t="shared" si="73"/>
        <v>0</v>
      </c>
      <c r="J392" s="30">
        <f t="shared" si="74"/>
        <v>0</v>
      </c>
      <c r="K392" s="30">
        <f t="shared" si="75"/>
        <v>0</v>
      </c>
      <c r="L392" s="30">
        <f t="shared" si="76"/>
        <v>100</v>
      </c>
      <c r="M392" s="26">
        <v>3.9615677032599998E-4</v>
      </c>
      <c r="N392" s="26">
        <v>7.6753737159700004E-3</v>
      </c>
      <c r="O392" s="26">
        <v>0.13880646466900001</v>
      </c>
      <c r="P392" s="23">
        <f t="shared" si="67"/>
        <v>3.9615677032599998E-4</v>
      </c>
      <c r="Q392" s="23">
        <f t="shared" si="68"/>
        <v>7.2792169456440004E-3</v>
      </c>
      <c r="R392" s="23">
        <f t="shared" si="69"/>
        <v>0.13113109095303002</v>
      </c>
      <c r="S392" s="24">
        <f t="shared" si="70"/>
        <v>1.9273922828749818E-2</v>
      </c>
      <c r="T392" s="24">
        <f t="shared" si="71"/>
        <v>0.35415036716049919</v>
      </c>
      <c r="U392" s="24">
        <f t="shared" si="72"/>
        <v>6.3798241423430726</v>
      </c>
    </row>
    <row r="393" spans="1:21" ht="15" x14ac:dyDescent="0.25">
      <c r="A393" s="25">
        <v>4758</v>
      </c>
      <c r="B393" s="25" t="s">
        <v>47</v>
      </c>
      <c r="C393" s="23" t="s">
        <v>46</v>
      </c>
      <c r="D393" s="28">
        <v>0.69630069646878101</v>
      </c>
      <c r="E393" s="26">
        <v>0</v>
      </c>
      <c r="F393" s="26">
        <v>0</v>
      </c>
      <c r="G393" s="26">
        <v>0.32318105491600002</v>
      </c>
      <c r="H393" s="31">
        <f t="shared" si="66"/>
        <v>0.37311964155278099</v>
      </c>
      <c r="I393" s="30">
        <f t="shared" si="73"/>
        <v>0</v>
      </c>
      <c r="J393" s="30">
        <f t="shared" si="74"/>
        <v>0</v>
      </c>
      <c r="K393" s="30">
        <f t="shared" si="75"/>
        <v>46.414007131542483</v>
      </c>
      <c r="L393" s="30">
        <f t="shared" si="76"/>
        <v>53.585992868457517</v>
      </c>
      <c r="M393" s="26">
        <v>0</v>
      </c>
      <c r="N393" s="26">
        <v>0</v>
      </c>
      <c r="O393" s="26">
        <v>1.6826182263800001E-2</v>
      </c>
      <c r="P393" s="23">
        <f t="shared" si="67"/>
        <v>0</v>
      </c>
      <c r="Q393" s="23">
        <f t="shared" si="68"/>
        <v>0</v>
      </c>
      <c r="R393" s="23">
        <f t="shared" si="69"/>
        <v>1.6826182263800001E-2</v>
      </c>
      <c r="S393" s="24">
        <f t="shared" si="70"/>
        <v>0</v>
      </c>
      <c r="T393" s="24">
        <f t="shared" si="71"/>
        <v>0</v>
      </c>
      <c r="U393" s="24">
        <f t="shared" si="72"/>
        <v>2.4165109052931144</v>
      </c>
    </row>
    <row r="394" spans="1:21" ht="15" x14ac:dyDescent="0.25">
      <c r="A394" s="25">
        <v>4759</v>
      </c>
      <c r="B394" s="25" t="s">
        <v>45</v>
      </c>
      <c r="C394" s="23" t="s">
        <v>46</v>
      </c>
      <c r="D394" s="27">
        <v>0.10200039711782299</v>
      </c>
      <c r="E394" s="26">
        <v>0</v>
      </c>
      <c r="F394" s="26">
        <v>0</v>
      </c>
      <c r="G394" s="26">
        <v>5.0985602465299998E-2</v>
      </c>
      <c r="H394" s="31">
        <f t="shared" si="66"/>
        <v>5.1014794652522996E-2</v>
      </c>
      <c r="I394" s="30">
        <f t="shared" si="73"/>
        <v>0</v>
      </c>
      <c r="J394" s="30">
        <f t="shared" si="74"/>
        <v>0</v>
      </c>
      <c r="K394" s="30">
        <f t="shared" si="75"/>
        <v>49.985690160015125</v>
      </c>
      <c r="L394" s="30">
        <f t="shared" si="76"/>
        <v>50.014309839984875</v>
      </c>
      <c r="M394" s="26">
        <v>0</v>
      </c>
      <c r="N394" s="26">
        <v>0</v>
      </c>
      <c r="O394" s="26">
        <v>3.1759582477899998E-4</v>
      </c>
      <c r="P394" s="23">
        <f t="shared" si="67"/>
        <v>0</v>
      </c>
      <c r="Q394" s="23">
        <f t="shared" si="68"/>
        <v>0</v>
      </c>
      <c r="R394" s="23">
        <f t="shared" si="69"/>
        <v>3.1759582477899998E-4</v>
      </c>
      <c r="S394" s="24">
        <f t="shared" si="70"/>
        <v>0</v>
      </c>
      <c r="T394" s="24">
        <f t="shared" si="71"/>
        <v>0</v>
      </c>
      <c r="U394" s="24">
        <f t="shared" si="72"/>
        <v>0.31136724341586414</v>
      </c>
    </row>
    <row r="395" spans="1:21" ht="15" x14ac:dyDescent="0.25">
      <c r="A395" s="32">
        <v>4760</v>
      </c>
      <c r="B395" s="23" t="s">
        <v>50</v>
      </c>
      <c r="C395" s="23" t="s">
        <v>48</v>
      </c>
      <c r="D395" s="23">
        <v>0.104350504993721</v>
      </c>
      <c r="E395" s="26">
        <v>0</v>
      </c>
      <c r="F395" s="26">
        <v>0</v>
      </c>
      <c r="G395" s="26">
        <v>0</v>
      </c>
      <c r="H395" s="31">
        <f t="shared" si="66"/>
        <v>0.104350504993721</v>
      </c>
      <c r="I395" s="30">
        <f t="shared" si="73"/>
        <v>0</v>
      </c>
      <c r="J395" s="30">
        <f t="shared" si="74"/>
        <v>0</v>
      </c>
      <c r="K395" s="30">
        <f t="shared" si="75"/>
        <v>0</v>
      </c>
      <c r="L395" s="30">
        <f t="shared" si="76"/>
        <v>100</v>
      </c>
      <c r="M395" s="26">
        <v>0</v>
      </c>
      <c r="N395" s="26">
        <v>0</v>
      </c>
      <c r="O395" s="26">
        <v>0</v>
      </c>
      <c r="P395" s="23">
        <f t="shared" si="67"/>
        <v>0</v>
      </c>
      <c r="Q395" s="23">
        <f t="shared" si="68"/>
        <v>0</v>
      </c>
      <c r="R395" s="23">
        <f t="shared" si="69"/>
        <v>0</v>
      </c>
      <c r="S395" s="24">
        <f t="shared" si="70"/>
        <v>0</v>
      </c>
      <c r="T395" s="24">
        <f t="shared" si="71"/>
        <v>0</v>
      </c>
      <c r="U395" s="24">
        <f t="shared" si="72"/>
        <v>0</v>
      </c>
    </row>
    <row r="396" spans="1:21" ht="15" x14ac:dyDescent="0.25">
      <c r="A396" s="25">
        <v>4765</v>
      </c>
      <c r="B396" s="25" t="s">
        <v>45</v>
      </c>
      <c r="C396" s="23" t="s">
        <v>46</v>
      </c>
      <c r="D396" s="27">
        <v>6.1699259997158001E-2</v>
      </c>
      <c r="E396" s="26">
        <v>0</v>
      </c>
      <c r="F396" s="26">
        <v>0</v>
      </c>
      <c r="G396" s="26">
        <v>0</v>
      </c>
      <c r="H396" s="31">
        <f t="shared" si="66"/>
        <v>6.1699259997158001E-2</v>
      </c>
      <c r="I396" s="30">
        <f t="shared" si="73"/>
        <v>0</v>
      </c>
      <c r="J396" s="30">
        <f t="shared" si="74"/>
        <v>0</v>
      </c>
      <c r="K396" s="30">
        <f t="shared" si="75"/>
        <v>0</v>
      </c>
      <c r="L396" s="30">
        <f t="shared" si="76"/>
        <v>100</v>
      </c>
      <c r="M396" s="26">
        <v>0</v>
      </c>
      <c r="N396" s="26">
        <v>0</v>
      </c>
      <c r="O396" s="26">
        <v>0</v>
      </c>
      <c r="P396" s="23">
        <f t="shared" si="67"/>
        <v>0</v>
      </c>
      <c r="Q396" s="23">
        <f t="shared" si="68"/>
        <v>0</v>
      </c>
      <c r="R396" s="23">
        <f t="shared" si="69"/>
        <v>0</v>
      </c>
      <c r="S396" s="24">
        <f t="shared" si="70"/>
        <v>0</v>
      </c>
      <c r="T396" s="24">
        <f t="shared" si="71"/>
        <v>0</v>
      </c>
      <c r="U396" s="24">
        <f t="shared" si="72"/>
        <v>0</v>
      </c>
    </row>
    <row r="397" spans="1:21" ht="15" x14ac:dyDescent="0.25">
      <c r="A397" s="25">
        <v>4776</v>
      </c>
      <c r="B397" s="25" t="s">
        <v>45</v>
      </c>
      <c r="C397" s="23" t="s">
        <v>46</v>
      </c>
      <c r="D397" s="27">
        <v>4.2721850005630002E-2</v>
      </c>
      <c r="E397" s="26">
        <v>0</v>
      </c>
      <c r="F397" s="26">
        <v>0</v>
      </c>
      <c r="G397" s="26">
        <v>0</v>
      </c>
      <c r="H397" s="31">
        <f t="shared" si="66"/>
        <v>4.2721850005630002E-2</v>
      </c>
      <c r="I397" s="30">
        <f t="shared" si="73"/>
        <v>0</v>
      </c>
      <c r="J397" s="30">
        <f t="shared" si="74"/>
        <v>0</v>
      </c>
      <c r="K397" s="30">
        <f t="shared" si="75"/>
        <v>0</v>
      </c>
      <c r="L397" s="30">
        <f t="shared" si="76"/>
        <v>100</v>
      </c>
      <c r="M397" s="26">
        <v>0</v>
      </c>
      <c r="N397" s="26">
        <v>0</v>
      </c>
      <c r="O397" s="26">
        <v>0</v>
      </c>
      <c r="P397" s="23">
        <f t="shared" si="67"/>
        <v>0</v>
      </c>
      <c r="Q397" s="23">
        <f t="shared" si="68"/>
        <v>0</v>
      </c>
      <c r="R397" s="23">
        <f t="shared" si="69"/>
        <v>0</v>
      </c>
      <c r="S397" s="24">
        <f t="shared" si="70"/>
        <v>0</v>
      </c>
      <c r="T397" s="24">
        <f t="shared" si="71"/>
        <v>0</v>
      </c>
      <c r="U397" s="24">
        <f t="shared" si="72"/>
        <v>0</v>
      </c>
    </row>
    <row r="398" spans="1:21" ht="15" x14ac:dyDescent="0.25">
      <c r="A398" s="25">
        <v>4794</v>
      </c>
      <c r="B398" s="25" t="s">
        <v>45</v>
      </c>
      <c r="C398" s="23" t="s">
        <v>46</v>
      </c>
      <c r="D398" s="27">
        <v>0.11055386000152299</v>
      </c>
      <c r="E398" s="26">
        <v>0</v>
      </c>
      <c r="F398" s="26">
        <v>0</v>
      </c>
      <c r="G398" s="26">
        <v>0</v>
      </c>
      <c r="H398" s="31">
        <f t="shared" si="66"/>
        <v>0.11055386000152299</v>
      </c>
      <c r="I398" s="30">
        <f t="shared" si="73"/>
        <v>0</v>
      </c>
      <c r="J398" s="30">
        <f t="shared" si="74"/>
        <v>0</v>
      </c>
      <c r="K398" s="30">
        <f t="shared" si="75"/>
        <v>0</v>
      </c>
      <c r="L398" s="30">
        <f t="shared" si="76"/>
        <v>100</v>
      </c>
      <c r="M398" s="26">
        <v>0</v>
      </c>
      <c r="N398" s="26">
        <v>0</v>
      </c>
      <c r="O398" s="26">
        <v>1.05351809496E-3</v>
      </c>
      <c r="P398" s="23">
        <f t="shared" si="67"/>
        <v>0</v>
      </c>
      <c r="Q398" s="23">
        <f t="shared" si="68"/>
        <v>0</v>
      </c>
      <c r="R398" s="23">
        <f t="shared" si="69"/>
        <v>1.05351809496E-3</v>
      </c>
      <c r="S398" s="24">
        <f t="shared" si="70"/>
        <v>0</v>
      </c>
      <c r="T398" s="24">
        <f t="shared" si="71"/>
        <v>0</v>
      </c>
      <c r="U398" s="24">
        <f t="shared" si="72"/>
        <v>0.95294555517598989</v>
      </c>
    </row>
    <row r="399" spans="1:21" ht="15" x14ac:dyDescent="0.25">
      <c r="A399" s="25">
        <v>4815</v>
      </c>
      <c r="B399" s="25" t="s">
        <v>49</v>
      </c>
      <c r="C399" s="23" t="s">
        <v>46</v>
      </c>
      <c r="D399" s="27">
        <v>2.5788203649714001</v>
      </c>
      <c r="E399" s="26">
        <v>0</v>
      </c>
      <c r="F399" s="26">
        <v>0</v>
      </c>
      <c r="G399" s="26">
        <v>0</v>
      </c>
      <c r="H399" s="31">
        <f t="shared" si="66"/>
        <v>2.5788203649714001</v>
      </c>
      <c r="I399" s="30">
        <f t="shared" si="73"/>
        <v>0</v>
      </c>
      <c r="J399" s="30">
        <f t="shared" si="74"/>
        <v>0</v>
      </c>
      <c r="K399" s="30">
        <f t="shared" si="75"/>
        <v>0</v>
      </c>
      <c r="L399" s="30">
        <f t="shared" si="76"/>
        <v>100</v>
      </c>
      <c r="M399" s="26">
        <v>0</v>
      </c>
      <c r="N399" s="26">
        <v>0</v>
      </c>
      <c r="O399" s="26">
        <v>4.0476934996600003E-2</v>
      </c>
      <c r="P399" s="23">
        <f t="shared" si="67"/>
        <v>0</v>
      </c>
      <c r="Q399" s="23">
        <f t="shared" si="68"/>
        <v>0</v>
      </c>
      <c r="R399" s="23">
        <f t="shared" si="69"/>
        <v>4.0476934996600003E-2</v>
      </c>
      <c r="S399" s="24">
        <f t="shared" si="70"/>
        <v>0</v>
      </c>
      <c r="T399" s="24">
        <f t="shared" si="71"/>
        <v>0</v>
      </c>
      <c r="U399" s="24">
        <f t="shared" si="72"/>
        <v>1.569591102443807</v>
      </c>
    </row>
    <row r="400" spans="1:21" ht="15" x14ac:dyDescent="0.25">
      <c r="A400" s="25">
        <v>4819</v>
      </c>
      <c r="B400" s="25" t="s">
        <v>49</v>
      </c>
      <c r="C400" s="23" t="s">
        <v>46</v>
      </c>
      <c r="D400" s="27">
        <v>5.5068155727874402</v>
      </c>
      <c r="E400" s="26">
        <v>0</v>
      </c>
      <c r="F400" s="26">
        <v>0</v>
      </c>
      <c r="G400" s="26">
        <v>0</v>
      </c>
      <c r="H400" s="31">
        <f t="shared" si="66"/>
        <v>5.5068155727874402</v>
      </c>
      <c r="I400" s="30">
        <f t="shared" si="73"/>
        <v>0</v>
      </c>
      <c r="J400" s="30">
        <f t="shared" si="74"/>
        <v>0</v>
      </c>
      <c r="K400" s="30">
        <f t="shared" si="75"/>
        <v>0</v>
      </c>
      <c r="L400" s="30">
        <f t="shared" si="76"/>
        <v>100</v>
      </c>
      <c r="M400" s="26">
        <v>4.3340409240400002E-2</v>
      </c>
      <c r="N400" s="26">
        <v>5.7918999439299998E-2</v>
      </c>
      <c r="O400" s="26">
        <v>0.26468459611200001</v>
      </c>
      <c r="P400" s="23">
        <f t="shared" si="67"/>
        <v>4.3340409240400002E-2</v>
      </c>
      <c r="Q400" s="23">
        <f t="shared" si="68"/>
        <v>1.4578590198899996E-2</v>
      </c>
      <c r="R400" s="23">
        <f t="shared" si="69"/>
        <v>0.2067655966727</v>
      </c>
      <c r="S400" s="24">
        <f t="shared" si="70"/>
        <v>0.78703215438286322</v>
      </c>
      <c r="T400" s="24">
        <f t="shared" si="71"/>
        <v>0.26473721529629157</v>
      </c>
      <c r="U400" s="24">
        <f t="shared" si="72"/>
        <v>3.7547216524638287</v>
      </c>
    </row>
    <row r="401" spans="1:21" ht="15" x14ac:dyDescent="0.25">
      <c r="A401" s="25">
        <v>4820</v>
      </c>
      <c r="B401" s="25" t="s">
        <v>49</v>
      </c>
      <c r="C401" s="23" t="s">
        <v>46</v>
      </c>
      <c r="D401" s="27">
        <v>3.7011290750258898</v>
      </c>
      <c r="E401" s="26">
        <v>0</v>
      </c>
      <c r="F401" s="26">
        <v>0</v>
      </c>
      <c r="G401" s="26">
        <v>0</v>
      </c>
      <c r="H401" s="31">
        <f t="shared" si="66"/>
        <v>3.7011290750258898</v>
      </c>
      <c r="I401" s="30">
        <f t="shared" si="73"/>
        <v>0</v>
      </c>
      <c r="J401" s="30">
        <f t="shared" si="74"/>
        <v>0</v>
      </c>
      <c r="K401" s="30">
        <f t="shared" si="75"/>
        <v>0</v>
      </c>
      <c r="L401" s="30">
        <f t="shared" si="76"/>
        <v>100</v>
      </c>
      <c r="M401" s="26">
        <v>0.29068595967900002</v>
      </c>
      <c r="N401" s="26">
        <v>0.41687942857799998</v>
      </c>
      <c r="O401" s="26">
        <v>0.49352907006699998</v>
      </c>
      <c r="P401" s="23">
        <f t="shared" si="67"/>
        <v>0.29068595967900002</v>
      </c>
      <c r="Q401" s="23">
        <f t="shared" si="68"/>
        <v>0.12619346889899996</v>
      </c>
      <c r="R401" s="23">
        <f t="shared" si="69"/>
        <v>7.6649641488999998E-2</v>
      </c>
      <c r="S401" s="24">
        <f t="shared" si="70"/>
        <v>7.8539806039314266</v>
      </c>
      <c r="T401" s="24">
        <f t="shared" si="71"/>
        <v>3.4095938385536373</v>
      </c>
      <c r="U401" s="24">
        <f t="shared" si="72"/>
        <v>2.0709799613909392</v>
      </c>
    </row>
    <row r="402" spans="1:21" ht="15" x14ac:dyDescent="0.25">
      <c r="A402" s="25">
        <v>4828</v>
      </c>
      <c r="B402" s="25" t="s">
        <v>49</v>
      </c>
      <c r="C402" s="23" t="s">
        <v>46</v>
      </c>
      <c r="D402" s="27">
        <v>15.1597643865784</v>
      </c>
      <c r="E402" s="26">
        <v>0</v>
      </c>
      <c r="F402" s="26">
        <v>0</v>
      </c>
      <c r="G402" s="26">
        <v>0</v>
      </c>
      <c r="H402" s="31">
        <f t="shared" si="66"/>
        <v>15.1597643865784</v>
      </c>
      <c r="I402" s="30">
        <f t="shared" si="73"/>
        <v>0</v>
      </c>
      <c r="J402" s="30">
        <f t="shared" si="74"/>
        <v>0</v>
      </c>
      <c r="K402" s="30">
        <f t="shared" si="75"/>
        <v>0</v>
      </c>
      <c r="L402" s="30">
        <f t="shared" si="76"/>
        <v>100</v>
      </c>
      <c r="M402" s="26">
        <v>1.05979761995E-2</v>
      </c>
      <c r="N402" s="26">
        <v>2.67113013564E-2</v>
      </c>
      <c r="O402" s="26">
        <v>5.9402457316400002E-2</v>
      </c>
      <c r="P402" s="23">
        <f t="shared" si="67"/>
        <v>1.05979761995E-2</v>
      </c>
      <c r="Q402" s="23">
        <f t="shared" si="68"/>
        <v>1.6113325156899998E-2</v>
      </c>
      <c r="R402" s="23">
        <f t="shared" si="69"/>
        <v>3.2691155960000003E-2</v>
      </c>
      <c r="S402" s="24">
        <f t="shared" si="70"/>
        <v>6.9908581223616179E-2</v>
      </c>
      <c r="T402" s="24">
        <f t="shared" si="71"/>
        <v>0.10629007645505248</v>
      </c>
      <c r="U402" s="24">
        <f t="shared" si="72"/>
        <v>0.215644221944128</v>
      </c>
    </row>
    <row r="403" spans="1:21" ht="15" x14ac:dyDescent="0.25">
      <c r="A403" s="25">
        <v>4829</v>
      </c>
      <c r="B403" s="25" t="s">
        <v>45</v>
      </c>
      <c r="C403" s="23" t="s">
        <v>46</v>
      </c>
      <c r="D403" s="27">
        <v>0.12104888530322799</v>
      </c>
      <c r="E403" s="26">
        <v>0</v>
      </c>
      <c r="F403" s="26">
        <v>0</v>
      </c>
      <c r="G403" s="26">
        <v>0</v>
      </c>
      <c r="H403" s="31">
        <f t="shared" si="66"/>
        <v>0.12104888530322799</v>
      </c>
      <c r="I403" s="30">
        <f t="shared" si="73"/>
        <v>0</v>
      </c>
      <c r="J403" s="30">
        <f t="shared" si="74"/>
        <v>0</v>
      </c>
      <c r="K403" s="30">
        <f t="shared" si="75"/>
        <v>0</v>
      </c>
      <c r="L403" s="30">
        <f t="shared" si="76"/>
        <v>100</v>
      </c>
      <c r="M403" s="26">
        <v>0</v>
      </c>
      <c r="N403" s="26">
        <v>0</v>
      </c>
      <c r="O403" s="26">
        <v>0</v>
      </c>
      <c r="P403" s="23">
        <f t="shared" si="67"/>
        <v>0</v>
      </c>
      <c r="Q403" s="23">
        <f t="shared" si="68"/>
        <v>0</v>
      </c>
      <c r="R403" s="23">
        <f t="shared" si="69"/>
        <v>0</v>
      </c>
      <c r="S403" s="24">
        <f t="shared" si="70"/>
        <v>0</v>
      </c>
      <c r="T403" s="24">
        <f t="shared" si="71"/>
        <v>0</v>
      </c>
      <c r="U403" s="24">
        <f t="shared" si="72"/>
        <v>0</v>
      </c>
    </row>
    <row r="404" spans="1:21" ht="15" x14ac:dyDescent="0.25">
      <c r="A404" s="25">
        <v>4830</v>
      </c>
      <c r="B404" s="25" t="s">
        <v>45</v>
      </c>
      <c r="C404" s="23" t="s">
        <v>46</v>
      </c>
      <c r="D404" s="27">
        <v>0.143954929994589</v>
      </c>
      <c r="E404" s="26">
        <v>0</v>
      </c>
      <c r="F404" s="26">
        <v>0</v>
      </c>
      <c r="G404" s="26">
        <v>0</v>
      </c>
      <c r="H404" s="31">
        <f t="shared" si="66"/>
        <v>0.143954929994589</v>
      </c>
      <c r="I404" s="30">
        <f t="shared" si="73"/>
        <v>0</v>
      </c>
      <c r="J404" s="30">
        <f t="shared" si="74"/>
        <v>0</v>
      </c>
      <c r="K404" s="30">
        <f t="shared" si="75"/>
        <v>0</v>
      </c>
      <c r="L404" s="30">
        <f t="shared" si="76"/>
        <v>100</v>
      </c>
      <c r="M404" s="26">
        <v>0</v>
      </c>
      <c r="N404" s="26">
        <v>0</v>
      </c>
      <c r="O404" s="26">
        <v>0</v>
      </c>
      <c r="P404" s="23">
        <f t="shared" si="67"/>
        <v>0</v>
      </c>
      <c r="Q404" s="23">
        <f t="shared" si="68"/>
        <v>0</v>
      </c>
      <c r="R404" s="23">
        <f t="shared" si="69"/>
        <v>0</v>
      </c>
      <c r="S404" s="24">
        <f t="shared" si="70"/>
        <v>0</v>
      </c>
      <c r="T404" s="24">
        <f t="shared" si="71"/>
        <v>0</v>
      </c>
      <c r="U404" s="24">
        <f t="shared" si="72"/>
        <v>0</v>
      </c>
    </row>
    <row r="405" spans="1:21" ht="15" x14ac:dyDescent="0.25">
      <c r="A405" s="25">
        <v>4831</v>
      </c>
      <c r="B405" s="25" t="s">
        <v>45</v>
      </c>
      <c r="C405" s="23" t="s">
        <v>46</v>
      </c>
      <c r="D405" s="27">
        <v>0.160237369787947</v>
      </c>
      <c r="E405" s="26">
        <v>0</v>
      </c>
      <c r="F405" s="26">
        <v>0</v>
      </c>
      <c r="G405" s="26">
        <v>0</v>
      </c>
      <c r="H405" s="31">
        <f t="shared" si="66"/>
        <v>0.160237369787947</v>
      </c>
      <c r="I405" s="30">
        <f t="shared" si="73"/>
        <v>0</v>
      </c>
      <c r="J405" s="30">
        <f t="shared" si="74"/>
        <v>0</v>
      </c>
      <c r="K405" s="30">
        <f t="shared" si="75"/>
        <v>0</v>
      </c>
      <c r="L405" s="30">
        <f t="shared" si="76"/>
        <v>100</v>
      </c>
      <c r="M405" s="26">
        <v>0</v>
      </c>
      <c r="N405" s="26">
        <v>1.82210070733E-4</v>
      </c>
      <c r="O405" s="26">
        <v>7.9818332494699992E-3</v>
      </c>
      <c r="P405" s="23">
        <f t="shared" si="67"/>
        <v>0</v>
      </c>
      <c r="Q405" s="23">
        <f t="shared" si="68"/>
        <v>1.82210070733E-4</v>
      </c>
      <c r="R405" s="23">
        <f t="shared" si="69"/>
        <v>7.7996231787369995E-3</v>
      </c>
      <c r="S405" s="24">
        <f t="shared" si="70"/>
        <v>0</v>
      </c>
      <c r="T405" s="24">
        <f t="shared" si="71"/>
        <v>0.11371259461767937</v>
      </c>
      <c r="U405" s="24">
        <f t="shared" si="72"/>
        <v>4.8675431886199645</v>
      </c>
    </row>
    <row r="406" spans="1:21" ht="15" x14ac:dyDescent="0.25">
      <c r="A406" s="25">
        <v>4846</v>
      </c>
      <c r="B406" s="25" t="s">
        <v>45</v>
      </c>
      <c r="C406" s="23" t="s">
        <v>46</v>
      </c>
      <c r="D406" s="27">
        <v>0.39024880025576703</v>
      </c>
      <c r="E406" s="26">
        <v>0</v>
      </c>
      <c r="F406" s="26">
        <v>0</v>
      </c>
      <c r="G406" s="26">
        <v>0</v>
      </c>
      <c r="H406" s="31">
        <f t="shared" si="66"/>
        <v>0.39024880025576703</v>
      </c>
      <c r="I406" s="30">
        <f t="shared" si="73"/>
        <v>0</v>
      </c>
      <c r="J406" s="30">
        <f t="shared" si="74"/>
        <v>0</v>
      </c>
      <c r="K406" s="30">
        <f t="shared" si="75"/>
        <v>0</v>
      </c>
      <c r="L406" s="30">
        <f t="shared" si="76"/>
        <v>100</v>
      </c>
      <c r="M406" s="26">
        <v>0</v>
      </c>
      <c r="N406" s="26">
        <v>0</v>
      </c>
      <c r="O406" s="26">
        <v>0</v>
      </c>
      <c r="P406" s="23">
        <f t="shared" si="67"/>
        <v>0</v>
      </c>
      <c r="Q406" s="23">
        <f t="shared" si="68"/>
        <v>0</v>
      </c>
      <c r="R406" s="23">
        <f t="shared" si="69"/>
        <v>0</v>
      </c>
      <c r="S406" s="24">
        <f t="shared" si="70"/>
        <v>0</v>
      </c>
      <c r="T406" s="24">
        <f t="shared" si="71"/>
        <v>0</v>
      </c>
      <c r="U406" s="24">
        <f t="shared" si="72"/>
        <v>0</v>
      </c>
    </row>
    <row r="407" spans="1:21" ht="15" x14ac:dyDescent="0.25">
      <c r="A407" s="32">
        <v>4848</v>
      </c>
      <c r="B407" s="23" t="s">
        <v>45</v>
      </c>
      <c r="C407" s="23" t="s">
        <v>46</v>
      </c>
      <c r="D407" s="23">
        <v>0.16909074009892999</v>
      </c>
      <c r="E407" s="26">
        <v>0</v>
      </c>
      <c r="F407" s="26">
        <v>0</v>
      </c>
      <c r="G407" s="26">
        <v>0</v>
      </c>
      <c r="H407" s="31">
        <f t="shared" si="66"/>
        <v>0.16909074009892999</v>
      </c>
      <c r="I407" s="30">
        <f t="shared" si="73"/>
        <v>0</v>
      </c>
      <c r="J407" s="30">
        <f t="shared" si="74"/>
        <v>0</v>
      </c>
      <c r="K407" s="30">
        <f t="shared" si="75"/>
        <v>0</v>
      </c>
      <c r="L407" s="30">
        <f t="shared" si="76"/>
        <v>100</v>
      </c>
      <c r="M407" s="26">
        <v>1.03299696329E-4</v>
      </c>
      <c r="N407" s="26">
        <v>3.2681291416999998E-2</v>
      </c>
      <c r="O407" s="26">
        <v>5.3533646984899999E-2</v>
      </c>
      <c r="P407" s="23">
        <f t="shared" si="67"/>
        <v>1.03299696329E-4</v>
      </c>
      <c r="Q407" s="23">
        <f t="shared" si="68"/>
        <v>3.2577991720670996E-2</v>
      </c>
      <c r="R407" s="23">
        <f t="shared" si="69"/>
        <v>2.0852355567900001E-2</v>
      </c>
      <c r="S407" s="24">
        <f t="shared" si="70"/>
        <v>6.1091279314622667E-2</v>
      </c>
      <c r="T407" s="24">
        <f t="shared" si="71"/>
        <v>19.266573498708787</v>
      </c>
      <c r="U407" s="24">
        <f t="shared" si="72"/>
        <v>12.332050563916098</v>
      </c>
    </row>
    <row r="408" spans="1:21" ht="15" x14ac:dyDescent="0.25">
      <c r="A408" s="25">
        <v>4855</v>
      </c>
      <c r="B408" s="25" t="s">
        <v>45</v>
      </c>
      <c r="C408" s="23" t="s">
        <v>46</v>
      </c>
      <c r="D408" s="27">
        <v>2.0664198970588799</v>
      </c>
      <c r="E408" s="26">
        <v>0</v>
      </c>
      <c r="F408" s="26">
        <v>0</v>
      </c>
      <c r="G408" s="26">
        <v>0</v>
      </c>
      <c r="H408" s="31">
        <f t="shared" si="66"/>
        <v>2.0664198970588799</v>
      </c>
      <c r="I408" s="30">
        <f t="shared" si="73"/>
        <v>0</v>
      </c>
      <c r="J408" s="30">
        <f t="shared" si="74"/>
        <v>0</v>
      </c>
      <c r="K408" s="30">
        <f t="shared" si="75"/>
        <v>0</v>
      </c>
      <c r="L408" s="30">
        <f t="shared" si="76"/>
        <v>100</v>
      </c>
      <c r="M408" s="26">
        <v>0</v>
      </c>
      <c r="N408" s="26">
        <v>0</v>
      </c>
      <c r="O408" s="26">
        <v>0</v>
      </c>
      <c r="P408" s="23">
        <f t="shared" si="67"/>
        <v>0</v>
      </c>
      <c r="Q408" s="23">
        <f t="shared" si="68"/>
        <v>0</v>
      </c>
      <c r="R408" s="23">
        <f t="shared" si="69"/>
        <v>0</v>
      </c>
      <c r="S408" s="24">
        <f t="shared" si="70"/>
        <v>0</v>
      </c>
      <c r="T408" s="24">
        <f t="shared" si="71"/>
        <v>0</v>
      </c>
      <c r="U408" s="24">
        <f t="shared" si="72"/>
        <v>0</v>
      </c>
    </row>
    <row r="409" spans="1:21" ht="15" x14ac:dyDescent="0.25">
      <c r="A409" s="25">
        <v>4869</v>
      </c>
      <c r="B409" s="25" t="s">
        <v>45</v>
      </c>
      <c r="C409" s="23" t="s">
        <v>46</v>
      </c>
      <c r="D409" s="27">
        <v>9.4475590917399002E-2</v>
      </c>
      <c r="E409" s="26">
        <v>0</v>
      </c>
      <c r="F409" s="26">
        <v>0</v>
      </c>
      <c r="G409" s="26">
        <v>0</v>
      </c>
      <c r="H409" s="31">
        <f t="shared" si="66"/>
        <v>9.4475590917399002E-2</v>
      </c>
      <c r="I409" s="30">
        <f t="shared" si="73"/>
        <v>0</v>
      </c>
      <c r="J409" s="30">
        <f t="shared" si="74"/>
        <v>0</v>
      </c>
      <c r="K409" s="30">
        <f t="shared" si="75"/>
        <v>0</v>
      </c>
      <c r="L409" s="30">
        <f t="shared" si="76"/>
        <v>100</v>
      </c>
      <c r="M409" s="26">
        <v>0</v>
      </c>
      <c r="N409" s="26">
        <v>0</v>
      </c>
      <c r="O409" s="26">
        <v>6.5519599876299995E-4</v>
      </c>
      <c r="P409" s="23">
        <f t="shared" si="67"/>
        <v>0</v>
      </c>
      <c r="Q409" s="23">
        <f t="shared" si="68"/>
        <v>0</v>
      </c>
      <c r="R409" s="23">
        <f t="shared" si="69"/>
        <v>6.5519599876299995E-4</v>
      </c>
      <c r="S409" s="24">
        <f t="shared" si="70"/>
        <v>0</v>
      </c>
      <c r="T409" s="24">
        <f t="shared" si="71"/>
        <v>0</v>
      </c>
      <c r="U409" s="24">
        <f t="shared" si="72"/>
        <v>0.69350823043366261</v>
      </c>
    </row>
    <row r="410" spans="1:21" ht="15" x14ac:dyDescent="0.25">
      <c r="A410" s="25">
        <v>4889</v>
      </c>
      <c r="B410" s="25" t="s">
        <v>45</v>
      </c>
      <c r="C410" s="23" t="s">
        <v>46</v>
      </c>
      <c r="D410" s="27">
        <v>6.5375643661004998E-2</v>
      </c>
      <c r="E410" s="26">
        <v>0</v>
      </c>
      <c r="F410" s="26">
        <v>0</v>
      </c>
      <c r="G410" s="26">
        <v>0</v>
      </c>
      <c r="H410" s="31">
        <f t="shared" si="66"/>
        <v>6.5375643661004998E-2</v>
      </c>
      <c r="I410" s="30">
        <f t="shared" si="73"/>
        <v>0</v>
      </c>
      <c r="J410" s="30">
        <f t="shared" si="74"/>
        <v>0</v>
      </c>
      <c r="K410" s="30">
        <f t="shared" si="75"/>
        <v>0</v>
      </c>
      <c r="L410" s="30">
        <f t="shared" si="76"/>
        <v>100</v>
      </c>
      <c r="M410" s="26">
        <v>0</v>
      </c>
      <c r="N410" s="26">
        <v>0</v>
      </c>
      <c r="O410" s="26">
        <v>0</v>
      </c>
      <c r="P410" s="23">
        <f t="shared" si="67"/>
        <v>0</v>
      </c>
      <c r="Q410" s="23">
        <f t="shared" si="68"/>
        <v>0</v>
      </c>
      <c r="R410" s="23">
        <f t="shared" si="69"/>
        <v>0</v>
      </c>
      <c r="S410" s="24">
        <f t="shared" si="70"/>
        <v>0</v>
      </c>
      <c r="T410" s="24">
        <f t="shared" si="71"/>
        <v>0</v>
      </c>
      <c r="U410" s="24">
        <f t="shared" si="72"/>
        <v>0</v>
      </c>
    </row>
    <row r="411" spans="1:21" ht="15" x14ac:dyDescent="0.25">
      <c r="A411" s="25">
        <v>4891</v>
      </c>
      <c r="B411" s="25" t="s">
        <v>45</v>
      </c>
      <c r="C411" s="23" t="s">
        <v>46</v>
      </c>
      <c r="D411" s="27">
        <v>0.23474048165255401</v>
      </c>
      <c r="E411" s="26">
        <v>0</v>
      </c>
      <c r="F411" s="26">
        <v>0</v>
      </c>
      <c r="G411" s="26">
        <v>0</v>
      </c>
      <c r="H411" s="31">
        <f t="shared" si="66"/>
        <v>0.23474048165255401</v>
      </c>
      <c r="I411" s="30">
        <f t="shared" si="73"/>
        <v>0</v>
      </c>
      <c r="J411" s="30">
        <f t="shared" si="74"/>
        <v>0</v>
      </c>
      <c r="K411" s="30">
        <f t="shared" si="75"/>
        <v>0</v>
      </c>
      <c r="L411" s="30">
        <f t="shared" si="76"/>
        <v>100</v>
      </c>
      <c r="M411" s="26">
        <v>0</v>
      </c>
      <c r="N411" s="26">
        <v>0</v>
      </c>
      <c r="O411" s="26">
        <v>0</v>
      </c>
      <c r="P411" s="23">
        <f t="shared" si="67"/>
        <v>0</v>
      </c>
      <c r="Q411" s="23">
        <f t="shared" si="68"/>
        <v>0</v>
      </c>
      <c r="R411" s="23">
        <f t="shared" si="69"/>
        <v>0</v>
      </c>
      <c r="S411" s="24">
        <f t="shared" si="70"/>
        <v>0</v>
      </c>
      <c r="T411" s="24">
        <f t="shared" si="71"/>
        <v>0</v>
      </c>
      <c r="U411" s="24">
        <f t="shared" si="72"/>
        <v>0</v>
      </c>
    </row>
    <row r="412" spans="1:21" ht="15" x14ac:dyDescent="0.25">
      <c r="A412" s="25">
        <v>4906</v>
      </c>
      <c r="B412" s="25" t="s">
        <v>45</v>
      </c>
      <c r="C412" s="23" t="s">
        <v>46</v>
      </c>
      <c r="D412" s="27">
        <v>9.1817214187599E-2</v>
      </c>
      <c r="E412" s="26">
        <v>0</v>
      </c>
      <c r="F412" s="26">
        <v>0</v>
      </c>
      <c r="G412" s="26">
        <v>0</v>
      </c>
      <c r="H412" s="31">
        <f t="shared" si="66"/>
        <v>9.1817214187599E-2</v>
      </c>
      <c r="I412" s="30">
        <f t="shared" si="73"/>
        <v>0</v>
      </c>
      <c r="J412" s="30">
        <f t="shared" si="74"/>
        <v>0</v>
      </c>
      <c r="K412" s="30">
        <f t="shared" si="75"/>
        <v>0</v>
      </c>
      <c r="L412" s="30">
        <f t="shared" si="76"/>
        <v>100</v>
      </c>
      <c r="M412" s="26">
        <v>3.7658897697200001E-4</v>
      </c>
      <c r="N412" s="26">
        <v>5.2260265783699998E-4</v>
      </c>
      <c r="O412" s="26">
        <v>1.9493567130500001E-3</v>
      </c>
      <c r="P412" s="23">
        <f t="shared" si="67"/>
        <v>3.7658897697200001E-4</v>
      </c>
      <c r="Q412" s="23">
        <f t="shared" si="68"/>
        <v>1.4601368086499997E-4</v>
      </c>
      <c r="R412" s="23">
        <f t="shared" si="69"/>
        <v>1.4267540552130001E-3</v>
      </c>
      <c r="S412" s="24">
        <f t="shared" si="70"/>
        <v>0.41015073295794113</v>
      </c>
      <c r="T412" s="24">
        <f t="shared" si="71"/>
        <v>0.15902647685070023</v>
      </c>
      <c r="U412" s="24">
        <f t="shared" si="72"/>
        <v>1.5539069311097657</v>
      </c>
    </row>
    <row r="413" spans="1:21" ht="15" x14ac:dyDescent="0.25">
      <c r="A413" s="25">
        <v>4907</v>
      </c>
      <c r="B413" s="25" t="s">
        <v>45</v>
      </c>
      <c r="C413" s="23" t="s">
        <v>46</v>
      </c>
      <c r="D413" s="27">
        <v>0.28092037782833201</v>
      </c>
      <c r="E413" s="26">
        <v>0</v>
      </c>
      <c r="F413" s="26">
        <v>0</v>
      </c>
      <c r="G413" s="26">
        <v>0</v>
      </c>
      <c r="H413" s="31">
        <f t="shared" si="66"/>
        <v>0.28092037782833201</v>
      </c>
      <c r="I413" s="30">
        <f t="shared" si="73"/>
        <v>0</v>
      </c>
      <c r="J413" s="30">
        <f t="shared" si="74"/>
        <v>0</v>
      </c>
      <c r="K413" s="30">
        <f t="shared" si="75"/>
        <v>0</v>
      </c>
      <c r="L413" s="30">
        <f t="shared" si="76"/>
        <v>100</v>
      </c>
      <c r="M413" s="26">
        <v>0</v>
      </c>
      <c r="N413" s="26">
        <v>3.4750428299999998E-7</v>
      </c>
      <c r="O413" s="26">
        <v>7.2844187341299998E-3</v>
      </c>
      <c r="P413" s="23">
        <f t="shared" si="67"/>
        <v>0</v>
      </c>
      <c r="Q413" s="23">
        <f t="shared" si="68"/>
        <v>3.4750428299999998E-7</v>
      </c>
      <c r="R413" s="23">
        <f t="shared" si="69"/>
        <v>7.2840712298469995E-3</v>
      </c>
      <c r="S413" s="24">
        <f t="shared" si="70"/>
        <v>0</v>
      </c>
      <c r="T413" s="24">
        <f t="shared" si="71"/>
        <v>1.2370205596560772E-4</v>
      </c>
      <c r="U413" s="24">
        <f t="shared" si="72"/>
        <v>2.5929308817526335</v>
      </c>
    </row>
    <row r="414" spans="1:21" ht="15" x14ac:dyDescent="0.25">
      <c r="A414" s="25">
        <v>4930</v>
      </c>
      <c r="B414" s="25" t="s">
        <v>49</v>
      </c>
      <c r="C414" s="23" t="s">
        <v>46</v>
      </c>
      <c r="D414" s="27">
        <v>2.7803939900038901</v>
      </c>
      <c r="E414" s="26">
        <v>0</v>
      </c>
      <c r="F414" s="26">
        <v>0</v>
      </c>
      <c r="G414" s="26">
        <v>0</v>
      </c>
      <c r="H414" s="31">
        <f t="shared" si="66"/>
        <v>2.7803939900038901</v>
      </c>
      <c r="I414" s="30">
        <f t="shared" si="73"/>
        <v>0</v>
      </c>
      <c r="J414" s="30">
        <f t="shared" si="74"/>
        <v>0</v>
      </c>
      <c r="K414" s="30">
        <f t="shared" si="75"/>
        <v>0</v>
      </c>
      <c r="L414" s="30">
        <f t="shared" si="76"/>
        <v>100</v>
      </c>
      <c r="M414" s="26">
        <v>4.8039106545200001E-2</v>
      </c>
      <c r="N414" s="26">
        <v>7.0401596874099998E-2</v>
      </c>
      <c r="O414" s="26">
        <v>0.11853577703900001</v>
      </c>
      <c r="P414" s="23">
        <f t="shared" si="67"/>
        <v>4.8039106545200001E-2</v>
      </c>
      <c r="Q414" s="23">
        <f t="shared" si="68"/>
        <v>2.2362490328899996E-2</v>
      </c>
      <c r="R414" s="23">
        <f t="shared" si="69"/>
        <v>4.8134180164900009E-2</v>
      </c>
      <c r="S414" s="24">
        <f t="shared" si="70"/>
        <v>1.7277805490125082</v>
      </c>
      <c r="T414" s="24">
        <f t="shared" si="71"/>
        <v>0.80429214022537532</v>
      </c>
      <c r="U414" s="24">
        <f t="shared" si="72"/>
        <v>1.7311999787782835</v>
      </c>
    </row>
    <row r="415" spans="1:21" ht="15" x14ac:dyDescent="0.25">
      <c r="A415" s="25">
        <v>4936</v>
      </c>
      <c r="B415" s="25" t="s">
        <v>49</v>
      </c>
      <c r="C415" s="23" t="s">
        <v>46</v>
      </c>
      <c r="D415" s="27">
        <v>21.9659347773039</v>
      </c>
      <c r="E415" s="26">
        <v>0</v>
      </c>
      <c r="F415" s="26">
        <v>0</v>
      </c>
      <c r="G415" s="26">
        <v>0</v>
      </c>
      <c r="H415" s="31">
        <f t="shared" si="66"/>
        <v>21.9659347773039</v>
      </c>
      <c r="I415" s="30">
        <f t="shared" si="73"/>
        <v>0</v>
      </c>
      <c r="J415" s="30">
        <f t="shared" si="74"/>
        <v>0</v>
      </c>
      <c r="K415" s="30">
        <f t="shared" si="75"/>
        <v>0</v>
      </c>
      <c r="L415" s="30">
        <f t="shared" si="76"/>
        <v>100</v>
      </c>
      <c r="M415" s="26">
        <v>1.32508245278</v>
      </c>
      <c r="N415" s="26">
        <v>1.96011442525</v>
      </c>
      <c r="O415" s="26">
        <v>3.9235358786000001</v>
      </c>
      <c r="P415" s="23">
        <f t="shared" si="67"/>
        <v>1.32508245278</v>
      </c>
      <c r="Q415" s="23">
        <f t="shared" si="68"/>
        <v>0.63503197246999998</v>
      </c>
      <c r="R415" s="23">
        <f t="shared" si="69"/>
        <v>1.9634214533500001</v>
      </c>
      <c r="S415" s="24">
        <f t="shared" si="70"/>
        <v>6.0324428084395896</v>
      </c>
      <c r="T415" s="24">
        <f t="shared" si="71"/>
        <v>2.8909854231477592</v>
      </c>
      <c r="U415" s="24">
        <f t="shared" si="72"/>
        <v>8.9384834893468188</v>
      </c>
    </row>
    <row r="416" spans="1:21" ht="15" x14ac:dyDescent="0.25">
      <c r="A416" s="25">
        <v>4944</v>
      </c>
      <c r="B416" s="25" t="s">
        <v>45</v>
      </c>
      <c r="C416" s="23" t="s">
        <v>46</v>
      </c>
      <c r="D416" s="27">
        <v>25.466302469494401</v>
      </c>
      <c r="E416" s="26">
        <v>0</v>
      </c>
      <c r="F416" s="26">
        <v>0</v>
      </c>
      <c r="G416" s="26">
        <v>0</v>
      </c>
      <c r="H416" s="31">
        <f t="shared" si="66"/>
        <v>25.466302469494401</v>
      </c>
      <c r="I416" s="30">
        <f t="shared" si="73"/>
        <v>0</v>
      </c>
      <c r="J416" s="30">
        <f t="shared" si="74"/>
        <v>0</v>
      </c>
      <c r="K416" s="30">
        <f t="shared" si="75"/>
        <v>0</v>
      </c>
      <c r="L416" s="30">
        <f t="shared" si="76"/>
        <v>100</v>
      </c>
      <c r="M416" s="26">
        <v>0.61116928624199995</v>
      </c>
      <c r="N416" s="26">
        <v>1.2168988381600001</v>
      </c>
      <c r="O416" s="26">
        <v>2.48485262702</v>
      </c>
      <c r="P416" s="23">
        <f t="shared" si="67"/>
        <v>0.61116928624199995</v>
      </c>
      <c r="Q416" s="23">
        <f t="shared" si="68"/>
        <v>0.60572955191800015</v>
      </c>
      <c r="R416" s="23">
        <f t="shared" si="69"/>
        <v>1.2679537888599999</v>
      </c>
      <c r="S416" s="24">
        <f t="shared" si="70"/>
        <v>2.3999137172508966</v>
      </c>
      <c r="T416" s="24">
        <f t="shared" si="71"/>
        <v>2.3785531984613471</v>
      </c>
      <c r="U416" s="24">
        <f t="shared" si="72"/>
        <v>4.9789473378746587</v>
      </c>
    </row>
    <row r="417" spans="1:21" ht="15" x14ac:dyDescent="0.25">
      <c r="A417" s="25">
        <v>4947</v>
      </c>
      <c r="B417" s="25" t="s">
        <v>45</v>
      </c>
      <c r="C417" s="23" t="s">
        <v>46</v>
      </c>
      <c r="D417" s="27">
        <v>2.92459787499629</v>
      </c>
      <c r="E417" s="26">
        <v>0</v>
      </c>
      <c r="F417" s="26">
        <v>0</v>
      </c>
      <c r="G417" s="26">
        <v>0</v>
      </c>
      <c r="H417" s="31">
        <f t="shared" si="66"/>
        <v>2.92459787499629</v>
      </c>
      <c r="I417" s="30">
        <f t="shared" si="73"/>
        <v>0</v>
      </c>
      <c r="J417" s="30">
        <f t="shared" si="74"/>
        <v>0</v>
      </c>
      <c r="K417" s="30">
        <f t="shared" si="75"/>
        <v>0</v>
      </c>
      <c r="L417" s="30">
        <f t="shared" si="76"/>
        <v>100</v>
      </c>
      <c r="M417" s="26">
        <v>3.0494789699900002E-3</v>
      </c>
      <c r="N417" s="26">
        <v>8.8016010104299998E-3</v>
      </c>
      <c r="O417" s="26">
        <v>6.7210278896700004E-2</v>
      </c>
      <c r="P417" s="23">
        <f t="shared" si="67"/>
        <v>3.0494789699900002E-3</v>
      </c>
      <c r="Q417" s="23">
        <f t="shared" si="68"/>
        <v>5.7521220404399996E-3</v>
      </c>
      <c r="R417" s="23">
        <f t="shared" si="69"/>
        <v>5.8408677886270008E-2</v>
      </c>
      <c r="S417" s="24">
        <f t="shared" si="70"/>
        <v>0.10427002618244974</v>
      </c>
      <c r="T417" s="24">
        <f t="shared" si="71"/>
        <v>0.19668078437782821</v>
      </c>
      <c r="U417" s="24">
        <f t="shared" si="72"/>
        <v>1.9971524422428195</v>
      </c>
    </row>
    <row r="418" spans="1:21" ht="15" x14ac:dyDescent="0.25">
      <c r="A418" s="25">
        <v>4948</v>
      </c>
      <c r="B418" s="25" t="s">
        <v>49</v>
      </c>
      <c r="C418" s="23" t="s">
        <v>46</v>
      </c>
      <c r="D418" s="27">
        <v>1.30130142553212</v>
      </c>
      <c r="E418" s="26">
        <v>0</v>
      </c>
      <c r="F418" s="26">
        <v>0</v>
      </c>
      <c r="G418" s="26">
        <v>0</v>
      </c>
      <c r="H418" s="31">
        <f t="shared" si="66"/>
        <v>1.30130142553212</v>
      </c>
      <c r="I418" s="30">
        <f t="shared" si="73"/>
        <v>0</v>
      </c>
      <c r="J418" s="30">
        <f t="shared" si="74"/>
        <v>0</v>
      </c>
      <c r="K418" s="30">
        <f t="shared" si="75"/>
        <v>0</v>
      </c>
      <c r="L418" s="30">
        <f t="shared" si="76"/>
        <v>100</v>
      </c>
      <c r="M418" s="26">
        <v>1.4351855227899999E-2</v>
      </c>
      <c r="N418" s="26">
        <v>4.6736957269599998E-2</v>
      </c>
      <c r="O418" s="26">
        <v>0.13831444437000001</v>
      </c>
      <c r="P418" s="23">
        <f t="shared" si="67"/>
        <v>1.4351855227899999E-2</v>
      </c>
      <c r="Q418" s="23">
        <f t="shared" si="68"/>
        <v>3.2385102041699997E-2</v>
      </c>
      <c r="R418" s="23">
        <f t="shared" si="69"/>
        <v>9.1577487100400007E-2</v>
      </c>
      <c r="S418" s="24">
        <f t="shared" si="70"/>
        <v>1.1028847695322648</v>
      </c>
      <c r="T418" s="24">
        <f t="shared" si="71"/>
        <v>2.4886702962349618</v>
      </c>
      <c r="U418" s="24">
        <f t="shared" si="72"/>
        <v>7.0373769907270107</v>
      </c>
    </row>
    <row r="419" spans="1:21" ht="15" x14ac:dyDescent="0.25">
      <c r="A419" s="25">
        <v>4949</v>
      </c>
      <c r="B419" s="25" t="s">
        <v>49</v>
      </c>
      <c r="C419" s="23" t="s">
        <v>46</v>
      </c>
      <c r="D419" s="27">
        <v>3.2203865699507199</v>
      </c>
      <c r="E419" s="26">
        <v>0</v>
      </c>
      <c r="F419" s="26">
        <v>0</v>
      </c>
      <c r="G419" s="26">
        <v>0</v>
      </c>
      <c r="H419" s="31">
        <f t="shared" si="66"/>
        <v>3.2203865699507199</v>
      </c>
      <c r="I419" s="30">
        <f t="shared" si="73"/>
        <v>0</v>
      </c>
      <c r="J419" s="30">
        <f t="shared" si="74"/>
        <v>0</v>
      </c>
      <c r="K419" s="30">
        <f t="shared" si="75"/>
        <v>0</v>
      </c>
      <c r="L419" s="30">
        <f t="shared" si="76"/>
        <v>100</v>
      </c>
      <c r="M419" s="26">
        <v>0</v>
      </c>
      <c r="N419" s="26">
        <v>0</v>
      </c>
      <c r="O419" s="26">
        <v>1.6800000000900001E-2</v>
      </c>
      <c r="P419" s="23">
        <f t="shared" si="67"/>
        <v>0</v>
      </c>
      <c r="Q419" s="23">
        <f t="shared" si="68"/>
        <v>0</v>
      </c>
      <c r="R419" s="23">
        <f t="shared" si="69"/>
        <v>1.6800000000900001E-2</v>
      </c>
      <c r="S419" s="24">
        <f t="shared" si="70"/>
        <v>0</v>
      </c>
      <c r="T419" s="24">
        <f t="shared" si="71"/>
        <v>0</v>
      </c>
      <c r="U419" s="24">
        <f t="shared" si="72"/>
        <v>0.52167650174857993</v>
      </c>
    </row>
    <row r="420" spans="1:21" ht="15" x14ac:dyDescent="0.25">
      <c r="A420" s="25">
        <v>4950</v>
      </c>
      <c r="B420" s="25" t="s">
        <v>49</v>
      </c>
      <c r="C420" s="23" t="s">
        <v>46</v>
      </c>
      <c r="D420" s="27">
        <v>2.5213505876477198</v>
      </c>
      <c r="E420" s="26">
        <v>0</v>
      </c>
      <c r="F420" s="26">
        <v>0</v>
      </c>
      <c r="G420" s="26">
        <v>0</v>
      </c>
      <c r="H420" s="31">
        <f t="shared" si="66"/>
        <v>2.5213505876477198</v>
      </c>
      <c r="I420" s="30">
        <f t="shared" si="73"/>
        <v>0</v>
      </c>
      <c r="J420" s="30">
        <f t="shared" si="74"/>
        <v>0</v>
      </c>
      <c r="K420" s="30">
        <f t="shared" si="75"/>
        <v>0</v>
      </c>
      <c r="L420" s="30">
        <f t="shared" si="76"/>
        <v>100</v>
      </c>
      <c r="M420" s="26">
        <v>1.1769445809899999E-2</v>
      </c>
      <c r="N420" s="26">
        <v>1.8416188388799999E-2</v>
      </c>
      <c r="O420" s="26">
        <v>0.18914188708599999</v>
      </c>
      <c r="P420" s="23">
        <f t="shared" si="67"/>
        <v>1.1769445809899999E-2</v>
      </c>
      <c r="Q420" s="23">
        <f t="shared" si="68"/>
        <v>6.6467425788999997E-3</v>
      </c>
      <c r="R420" s="23">
        <f t="shared" si="69"/>
        <v>0.1707256986972</v>
      </c>
      <c r="S420" s="24">
        <f t="shared" si="70"/>
        <v>0.46679132475901491</v>
      </c>
      <c r="T420" s="24">
        <f t="shared" si="71"/>
        <v>0.26361834056171624</v>
      </c>
      <c r="U420" s="24">
        <f t="shared" si="72"/>
        <v>6.7712003056456176</v>
      </c>
    </row>
    <row r="421" spans="1:21" ht="15" x14ac:dyDescent="0.25">
      <c r="A421" s="25">
        <v>4951</v>
      </c>
      <c r="B421" s="25" t="s">
        <v>49</v>
      </c>
      <c r="C421" s="23" t="s">
        <v>46</v>
      </c>
      <c r="D421" s="27">
        <v>1.04049065000239</v>
      </c>
      <c r="E421" s="26">
        <v>0</v>
      </c>
      <c r="F421" s="26">
        <v>0</v>
      </c>
      <c r="G421" s="26">
        <v>0</v>
      </c>
      <c r="H421" s="31">
        <f t="shared" si="66"/>
        <v>1.04049065000239</v>
      </c>
      <c r="I421" s="30">
        <f t="shared" si="73"/>
        <v>0</v>
      </c>
      <c r="J421" s="30">
        <f t="shared" si="74"/>
        <v>0</v>
      </c>
      <c r="K421" s="30">
        <f t="shared" si="75"/>
        <v>0</v>
      </c>
      <c r="L421" s="30">
        <f t="shared" si="76"/>
        <v>100</v>
      </c>
      <c r="M421" s="26">
        <v>2.9999999999699999E-2</v>
      </c>
      <c r="N421" s="26">
        <v>3.7010288443300003E-2</v>
      </c>
      <c r="O421" s="26">
        <v>4.9474975567399999E-2</v>
      </c>
      <c r="P421" s="23">
        <f t="shared" si="67"/>
        <v>2.9999999999699999E-2</v>
      </c>
      <c r="Q421" s="23">
        <f t="shared" si="68"/>
        <v>7.0102884436000039E-3</v>
      </c>
      <c r="R421" s="23">
        <f t="shared" si="69"/>
        <v>1.2464687124099996E-2</v>
      </c>
      <c r="S421" s="24">
        <f t="shared" si="70"/>
        <v>2.8832551258034935</v>
      </c>
      <c r="T421" s="24">
        <f t="shared" si="71"/>
        <v>0.67374833628576103</v>
      </c>
      <c r="U421" s="24">
        <f t="shared" si="72"/>
        <v>1.1979624347485835</v>
      </c>
    </row>
    <row r="422" spans="1:21" ht="15" x14ac:dyDescent="0.25">
      <c r="A422" s="32">
        <v>4954</v>
      </c>
      <c r="B422" s="23" t="s">
        <v>55</v>
      </c>
      <c r="C422" s="23" t="s">
        <v>46</v>
      </c>
      <c r="D422" s="23">
        <v>8.1111164862218796</v>
      </c>
      <c r="E422" s="26">
        <v>0</v>
      </c>
      <c r="F422" s="26">
        <v>2.7811316146599999E-2</v>
      </c>
      <c r="G422" s="26">
        <v>0.145758827126</v>
      </c>
      <c r="H422" s="31">
        <f t="shared" si="66"/>
        <v>7.9375463429492799</v>
      </c>
      <c r="I422" s="30">
        <f t="shared" si="73"/>
        <v>0</v>
      </c>
      <c r="J422" s="30">
        <f t="shared" si="74"/>
        <v>0.34287901294282092</v>
      </c>
      <c r="K422" s="30">
        <f t="shared" si="75"/>
        <v>1.797025444938392</v>
      </c>
      <c r="L422" s="30">
        <f t="shared" si="76"/>
        <v>97.860095542118785</v>
      </c>
      <c r="M422" s="26">
        <v>0.464186123329</v>
      </c>
      <c r="N422" s="26">
        <v>0.94672924508300005</v>
      </c>
      <c r="O422" s="26">
        <v>1.6544333046599999</v>
      </c>
      <c r="P422" s="23">
        <f t="shared" si="67"/>
        <v>0.464186123329</v>
      </c>
      <c r="Q422" s="23">
        <f t="shared" si="68"/>
        <v>0.48254312175400005</v>
      </c>
      <c r="R422" s="23">
        <f t="shared" si="69"/>
        <v>0.70770405957699989</v>
      </c>
      <c r="S422" s="24">
        <f t="shared" si="70"/>
        <v>5.7228388239461196</v>
      </c>
      <c r="T422" s="24">
        <f t="shared" si="71"/>
        <v>5.9491578326323156</v>
      </c>
      <c r="U422" s="24">
        <f t="shared" si="72"/>
        <v>8.7251127607297523</v>
      </c>
    </row>
    <row r="423" spans="1:21" ht="15" x14ac:dyDescent="0.25">
      <c r="A423" s="25">
        <v>4958</v>
      </c>
      <c r="B423" s="25" t="s">
        <v>49</v>
      </c>
      <c r="C423" s="23" t="s">
        <v>46</v>
      </c>
      <c r="D423" s="27">
        <v>33.7417197824958</v>
      </c>
      <c r="E423" s="26">
        <v>0</v>
      </c>
      <c r="F423" s="26">
        <v>8.2534710924100002E-2</v>
      </c>
      <c r="G423" s="26">
        <v>1.77118185681</v>
      </c>
      <c r="H423" s="31">
        <f t="shared" si="66"/>
        <v>31.888003214761699</v>
      </c>
      <c r="I423" s="30">
        <f t="shared" si="73"/>
        <v>0</v>
      </c>
      <c r="J423" s="30">
        <f t="shared" si="74"/>
        <v>0.24460730352848392</v>
      </c>
      <c r="K423" s="30">
        <f t="shared" si="75"/>
        <v>5.2492340883253865</v>
      </c>
      <c r="L423" s="30">
        <f t="shared" si="76"/>
        <v>94.506158608146137</v>
      </c>
      <c r="M423" s="26">
        <v>0.58675828616100001</v>
      </c>
      <c r="N423" s="26">
        <v>1.0281183814499999</v>
      </c>
      <c r="O423" s="26">
        <v>2.5001722215100002</v>
      </c>
      <c r="P423" s="23">
        <f t="shared" si="67"/>
        <v>0.58675828616100001</v>
      </c>
      <c r="Q423" s="23">
        <f t="shared" si="68"/>
        <v>0.44136009528899989</v>
      </c>
      <c r="R423" s="23">
        <f t="shared" si="69"/>
        <v>1.4720538400600003</v>
      </c>
      <c r="S423" s="24">
        <f t="shared" si="70"/>
        <v>1.7389697085487408</v>
      </c>
      <c r="T423" s="24">
        <f t="shared" si="71"/>
        <v>1.3080545334798388</v>
      </c>
      <c r="U423" s="24">
        <f t="shared" si="72"/>
        <v>4.3627113542198819</v>
      </c>
    </row>
    <row r="424" spans="1:21" ht="15" x14ac:dyDescent="0.25">
      <c r="A424" s="25">
        <v>4959</v>
      </c>
      <c r="B424" s="25" t="s">
        <v>49</v>
      </c>
      <c r="C424" s="23" t="s">
        <v>46</v>
      </c>
      <c r="D424" s="27">
        <v>48.8267439890991</v>
      </c>
      <c r="E424" s="26">
        <v>0</v>
      </c>
      <c r="F424" s="26">
        <v>0</v>
      </c>
      <c r="G424" s="26">
        <v>0.89909904036199995</v>
      </c>
      <c r="H424" s="31">
        <f t="shared" si="66"/>
        <v>47.927644948737097</v>
      </c>
      <c r="I424" s="30">
        <f t="shared" si="73"/>
        <v>0</v>
      </c>
      <c r="J424" s="30">
        <f t="shared" si="74"/>
        <v>0</v>
      </c>
      <c r="K424" s="30">
        <f t="shared" si="75"/>
        <v>1.8414069153632893</v>
      </c>
      <c r="L424" s="30">
        <f t="shared" si="76"/>
        <v>98.158593084636706</v>
      </c>
      <c r="M424" s="26">
        <v>1.2915293490699999</v>
      </c>
      <c r="N424" s="26">
        <v>1.7670247226</v>
      </c>
      <c r="O424" s="26">
        <v>3.5323879314800002</v>
      </c>
      <c r="P424" s="23">
        <f t="shared" si="67"/>
        <v>1.2915293490699999</v>
      </c>
      <c r="Q424" s="23">
        <f t="shared" si="68"/>
        <v>0.47549537353000004</v>
      </c>
      <c r="R424" s="23">
        <f t="shared" si="69"/>
        <v>1.7653632088800002</v>
      </c>
      <c r="S424" s="24">
        <f t="shared" si="70"/>
        <v>2.645126919293129</v>
      </c>
      <c r="T424" s="24">
        <f t="shared" si="71"/>
        <v>0.97384206826520647</v>
      </c>
      <c r="U424" s="24">
        <f t="shared" si="72"/>
        <v>3.6155661112158723</v>
      </c>
    </row>
    <row r="425" spans="1:21" ht="15" x14ac:dyDescent="0.25">
      <c r="A425" s="25">
        <v>4961</v>
      </c>
      <c r="B425" s="25" t="s">
        <v>49</v>
      </c>
      <c r="C425" s="23" t="s">
        <v>46</v>
      </c>
      <c r="D425" s="27">
        <v>3.1527042272264101</v>
      </c>
      <c r="E425" s="26">
        <v>0</v>
      </c>
      <c r="F425" s="26">
        <v>0</v>
      </c>
      <c r="G425" s="26">
        <v>0</v>
      </c>
      <c r="H425" s="31">
        <f t="shared" si="66"/>
        <v>3.1527042272264101</v>
      </c>
      <c r="I425" s="30">
        <f t="shared" si="73"/>
        <v>0</v>
      </c>
      <c r="J425" s="30">
        <f t="shared" si="74"/>
        <v>0</v>
      </c>
      <c r="K425" s="30">
        <f t="shared" si="75"/>
        <v>0</v>
      </c>
      <c r="L425" s="30">
        <f t="shared" si="76"/>
        <v>100</v>
      </c>
      <c r="M425" s="26">
        <v>0</v>
      </c>
      <c r="N425" s="26">
        <v>4.22012429381E-2</v>
      </c>
      <c r="O425" s="26">
        <v>0.16372644144000001</v>
      </c>
      <c r="P425" s="23">
        <f t="shared" si="67"/>
        <v>0</v>
      </c>
      <c r="Q425" s="23">
        <f t="shared" si="68"/>
        <v>4.22012429381E-2</v>
      </c>
      <c r="R425" s="23">
        <f t="shared" si="69"/>
        <v>0.12152519850190001</v>
      </c>
      <c r="S425" s="24">
        <f t="shared" si="70"/>
        <v>0</v>
      </c>
      <c r="T425" s="24">
        <f t="shared" si="71"/>
        <v>1.3385728535412444</v>
      </c>
      <c r="U425" s="24">
        <f t="shared" si="72"/>
        <v>3.8546336650429067</v>
      </c>
    </row>
    <row r="426" spans="1:21" ht="15" x14ac:dyDescent="0.25">
      <c r="A426" s="25">
        <v>4972</v>
      </c>
      <c r="B426" s="25" t="s">
        <v>45</v>
      </c>
      <c r="C426" s="23" t="s">
        <v>46</v>
      </c>
      <c r="D426" s="27">
        <v>0.37413032921858502</v>
      </c>
      <c r="E426" s="26">
        <v>0</v>
      </c>
      <c r="F426" s="26">
        <v>0</v>
      </c>
      <c r="G426" s="26">
        <v>0</v>
      </c>
      <c r="H426" s="31">
        <f t="shared" si="66"/>
        <v>0.37413032921858502</v>
      </c>
      <c r="I426" s="30">
        <f t="shared" si="73"/>
        <v>0</v>
      </c>
      <c r="J426" s="30">
        <f t="shared" si="74"/>
        <v>0</v>
      </c>
      <c r="K426" s="30">
        <f t="shared" si="75"/>
        <v>0</v>
      </c>
      <c r="L426" s="30">
        <f t="shared" si="76"/>
        <v>100</v>
      </c>
      <c r="M426" s="26">
        <v>2.7199999999899999E-2</v>
      </c>
      <c r="N426" s="26">
        <v>3.8206505452299998E-2</v>
      </c>
      <c r="O426" s="26">
        <v>0.103632946309</v>
      </c>
      <c r="P426" s="23">
        <f t="shared" si="67"/>
        <v>2.7199999999899999E-2</v>
      </c>
      <c r="Q426" s="23">
        <f t="shared" si="68"/>
        <v>1.1006505452399999E-2</v>
      </c>
      <c r="R426" s="23">
        <f t="shared" si="69"/>
        <v>6.5426440856699991E-2</v>
      </c>
      <c r="S426" s="24">
        <f t="shared" si="70"/>
        <v>7.270193800302259</v>
      </c>
      <c r="T426" s="24">
        <f t="shared" si="71"/>
        <v>2.9418907243869734</v>
      </c>
      <c r="U426" s="24">
        <f t="shared" si="72"/>
        <v>17.487606790219541</v>
      </c>
    </row>
    <row r="427" spans="1:21" ht="15" x14ac:dyDescent="0.25">
      <c r="A427" s="25">
        <v>4994</v>
      </c>
      <c r="B427" s="25" t="s">
        <v>45</v>
      </c>
      <c r="C427" s="23" t="s">
        <v>46</v>
      </c>
      <c r="D427" s="27">
        <v>3.1413655005429003E-2</v>
      </c>
      <c r="E427" s="26">
        <v>0</v>
      </c>
      <c r="F427" s="26">
        <v>0</v>
      </c>
      <c r="G427" s="26">
        <v>0</v>
      </c>
      <c r="H427" s="31">
        <f t="shared" si="66"/>
        <v>3.1413655005429003E-2</v>
      </c>
      <c r="I427" s="30">
        <f t="shared" si="73"/>
        <v>0</v>
      </c>
      <c r="J427" s="30">
        <f t="shared" si="74"/>
        <v>0</v>
      </c>
      <c r="K427" s="30">
        <f t="shared" si="75"/>
        <v>0</v>
      </c>
      <c r="L427" s="30">
        <f t="shared" si="76"/>
        <v>100</v>
      </c>
      <c r="M427" s="26">
        <v>0</v>
      </c>
      <c r="N427" s="26">
        <v>0</v>
      </c>
      <c r="O427" s="26">
        <v>0</v>
      </c>
      <c r="P427" s="23">
        <f t="shared" si="67"/>
        <v>0</v>
      </c>
      <c r="Q427" s="23">
        <f t="shared" si="68"/>
        <v>0</v>
      </c>
      <c r="R427" s="23">
        <f t="shared" si="69"/>
        <v>0</v>
      </c>
      <c r="S427" s="24">
        <f t="shared" si="70"/>
        <v>0</v>
      </c>
      <c r="T427" s="24">
        <f t="shared" si="71"/>
        <v>0</v>
      </c>
      <c r="U427" s="24">
        <f t="shared" si="72"/>
        <v>0</v>
      </c>
    </row>
    <row r="428" spans="1:21" ht="15" x14ac:dyDescent="0.25">
      <c r="A428" s="25">
        <v>4996</v>
      </c>
      <c r="B428" s="25" t="s">
        <v>45</v>
      </c>
      <c r="C428" s="23" t="s">
        <v>46</v>
      </c>
      <c r="D428" s="27">
        <v>4.9611976701631998E-2</v>
      </c>
      <c r="E428" s="26">
        <v>0</v>
      </c>
      <c r="F428" s="26">
        <v>0</v>
      </c>
      <c r="G428" s="26">
        <v>0</v>
      </c>
      <c r="H428" s="31">
        <f t="shared" si="66"/>
        <v>4.9611976701631998E-2</v>
      </c>
      <c r="I428" s="30">
        <f t="shared" si="73"/>
        <v>0</v>
      </c>
      <c r="J428" s="30">
        <f t="shared" si="74"/>
        <v>0</v>
      </c>
      <c r="K428" s="30">
        <f t="shared" si="75"/>
        <v>0</v>
      </c>
      <c r="L428" s="30">
        <f t="shared" si="76"/>
        <v>100</v>
      </c>
      <c r="M428" s="26">
        <v>0</v>
      </c>
      <c r="N428" s="26">
        <v>0</v>
      </c>
      <c r="O428" s="26">
        <v>0</v>
      </c>
      <c r="P428" s="23">
        <f t="shared" si="67"/>
        <v>0</v>
      </c>
      <c r="Q428" s="23">
        <f t="shared" si="68"/>
        <v>0</v>
      </c>
      <c r="R428" s="23">
        <f t="shared" si="69"/>
        <v>0</v>
      </c>
      <c r="S428" s="24">
        <f t="shared" si="70"/>
        <v>0</v>
      </c>
      <c r="T428" s="24">
        <f t="shared" si="71"/>
        <v>0</v>
      </c>
      <c r="U428" s="24">
        <f t="shared" si="72"/>
        <v>0</v>
      </c>
    </row>
    <row r="429" spans="1:21" ht="15" x14ac:dyDescent="0.25">
      <c r="A429" s="25">
        <v>5002</v>
      </c>
      <c r="B429" s="25" t="s">
        <v>45</v>
      </c>
      <c r="C429" s="23" t="s">
        <v>46</v>
      </c>
      <c r="D429" s="27">
        <v>2.4329807918148298</v>
      </c>
      <c r="E429" s="26">
        <v>0</v>
      </c>
      <c r="F429" s="26">
        <v>0</v>
      </c>
      <c r="G429" s="26">
        <v>0</v>
      </c>
      <c r="H429" s="31">
        <f t="shared" si="66"/>
        <v>2.4329807918148298</v>
      </c>
      <c r="I429" s="30">
        <f t="shared" si="73"/>
        <v>0</v>
      </c>
      <c r="J429" s="30">
        <f t="shared" si="74"/>
        <v>0</v>
      </c>
      <c r="K429" s="30">
        <f t="shared" si="75"/>
        <v>0</v>
      </c>
      <c r="L429" s="30">
        <f t="shared" si="76"/>
        <v>100</v>
      </c>
      <c r="M429" s="26">
        <v>0</v>
      </c>
      <c r="N429" s="26">
        <v>2.68001512347E-2</v>
      </c>
      <c r="O429" s="26">
        <v>0.133314265988</v>
      </c>
      <c r="P429" s="23">
        <f t="shared" si="67"/>
        <v>0</v>
      </c>
      <c r="Q429" s="23">
        <f t="shared" si="68"/>
        <v>2.68001512347E-2</v>
      </c>
      <c r="R429" s="23">
        <f t="shared" si="69"/>
        <v>0.1065141147533</v>
      </c>
      <c r="S429" s="24">
        <f t="shared" si="70"/>
        <v>0</v>
      </c>
      <c r="T429" s="24">
        <f t="shared" si="71"/>
        <v>1.1015356687098627</v>
      </c>
      <c r="U429" s="24">
        <f t="shared" si="72"/>
        <v>4.3779266614697798</v>
      </c>
    </row>
    <row r="430" spans="1:21" ht="15" x14ac:dyDescent="0.25">
      <c r="A430" s="25">
        <v>5004</v>
      </c>
      <c r="B430" s="25" t="s">
        <v>45</v>
      </c>
      <c r="C430" s="23" t="s">
        <v>46</v>
      </c>
      <c r="D430" s="27">
        <v>0.239556364996903</v>
      </c>
      <c r="E430" s="26">
        <v>0</v>
      </c>
      <c r="F430" s="26">
        <v>0</v>
      </c>
      <c r="G430" s="26">
        <v>0</v>
      </c>
      <c r="H430" s="31">
        <f t="shared" si="66"/>
        <v>0.239556364996903</v>
      </c>
      <c r="I430" s="30">
        <f t="shared" si="73"/>
        <v>0</v>
      </c>
      <c r="J430" s="30">
        <f t="shared" si="74"/>
        <v>0</v>
      </c>
      <c r="K430" s="30">
        <f t="shared" si="75"/>
        <v>0</v>
      </c>
      <c r="L430" s="30">
        <f t="shared" si="76"/>
        <v>100</v>
      </c>
      <c r="M430" s="26">
        <v>0</v>
      </c>
      <c r="N430" s="26">
        <v>0</v>
      </c>
      <c r="O430" s="26">
        <v>0</v>
      </c>
      <c r="P430" s="23">
        <f t="shared" si="67"/>
        <v>0</v>
      </c>
      <c r="Q430" s="23">
        <f t="shared" si="68"/>
        <v>0</v>
      </c>
      <c r="R430" s="23">
        <f t="shared" si="69"/>
        <v>0</v>
      </c>
      <c r="S430" s="24">
        <f t="shared" si="70"/>
        <v>0</v>
      </c>
      <c r="T430" s="24">
        <f t="shared" si="71"/>
        <v>0</v>
      </c>
      <c r="U430" s="24">
        <f t="shared" si="72"/>
        <v>0</v>
      </c>
    </row>
    <row r="431" spans="1:21" ht="15" x14ac:dyDescent="0.25">
      <c r="A431" s="25">
        <v>5005</v>
      </c>
      <c r="B431" s="25" t="s">
        <v>45</v>
      </c>
      <c r="C431" s="23" t="s">
        <v>46</v>
      </c>
      <c r="D431" s="27">
        <v>9.6168434998474994E-2</v>
      </c>
      <c r="E431" s="26">
        <v>0</v>
      </c>
      <c r="F431" s="26">
        <v>0</v>
      </c>
      <c r="G431" s="26">
        <v>0</v>
      </c>
      <c r="H431" s="31">
        <f t="shared" si="66"/>
        <v>9.6168434998474994E-2</v>
      </c>
      <c r="I431" s="30">
        <f t="shared" si="73"/>
        <v>0</v>
      </c>
      <c r="J431" s="30">
        <f t="shared" si="74"/>
        <v>0</v>
      </c>
      <c r="K431" s="30">
        <f t="shared" si="75"/>
        <v>0</v>
      </c>
      <c r="L431" s="30">
        <f t="shared" si="76"/>
        <v>100</v>
      </c>
      <c r="M431" s="26">
        <v>0</v>
      </c>
      <c r="N431" s="26">
        <v>0</v>
      </c>
      <c r="O431" s="26">
        <v>0</v>
      </c>
      <c r="P431" s="23">
        <f t="shared" si="67"/>
        <v>0</v>
      </c>
      <c r="Q431" s="23">
        <f t="shared" si="68"/>
        <v>0</v>
      </c>
      <c r="R431" s="23">
        <f t="shared" si="69"/>
        <v>0</v>
      </c>
      <c r="S431" s="24">
        <f t="shared" si="70"/>
        <v>0</v>
      </c>
      <c r="T431" s="24">
        <f t="shared" si="71"/>
        <v>0</v>
      </c>
      <c r="U431" s="24">
        <f t="shared" si="72"/>
        <v>0</v>
      </c>
    </row>
    <row r="432" spans="1:21" ht="15" x14ac:dyDescent="0.25">
      <c r="A432" s="25">
        <v>5006</v>
      </c>
      <c r="B432" s="25" t="s">
        <v>45</v>
      </c>
      <c r="C432" s="23" t="s">
        <v>46</v>
      </c>
      <c r="D432" s="27">
        <v>5.6029354671379199</v>
      </c>
      <c r="E432" s="26">
        <v>0</v>
      </c>
      <c r="F432" s="26">
        <v>0</v>
      </c>
      <c r="G432" s="26">
        <v>0</v>
      </c>
      <c r="H432" s="31">
        <f t="shared" si="66"/>
        <v>5.6029354671379199</v>
      </c>
      <c r="I432" s="30">
        <f t="shared" si="73"/>
        <v>0</v>
      </c>
      <c r="J432" s="30">
        <f t="shared" si="74"/>
        <v>0</v>
      </c>
      <c r="K432" s="30">
        <f t="shared" si="75"/>
        <v>0</v>
      </c>
      <c r="L432" s="30">
        <f t="shared" si="76"/>
        <v>100</v>
      </c>
      <c r="M432" s="26">
        <v>0</v>
      </c>
      <c r="N432" s="26">
        <v>9.4536596634400005E-2</v>
      </c>
      <c r="O432" s="26">
        <v>0.66865265295999998</v>
      </c>
      <c r="P432" s="23">
        <f t="shared" si="67"/>
        <v>0</v>
      </c>
      <c r="Q432" s="23">
        <f t="shared" si="68"/>
        <v>9.4536596634400005E-2</v>
      </c>
      <c r="R432" s="23">
        <f t="shared" si="69"/>
        <v>0.57411605632560003</v>
      </c>
      <c r="S432" s="24">
        <f t="shared" si="70"/>
        <v>0</v>
      </c>
      <c r="T432" s="24">
        <f t="shared" si="71"/>
        <v>1.6872690608141343</v>
      </c>
      <c r="U432" s="24">
        <f t="shared" si="72"/>
        <v>10.246701210336603</v>
      </c>
    </row>
    <row r="433" spans="1:21" ht="15" x14ac:dyDescent="0.25">
      <c r="A433" s="25">
        <v>5007</v>
      </c>
      <c r="B433" s="25" t="s">
        <v>45</v>
      </c>
      <c r="C433" s="23" t="s">
        <v>46</v>
      </c>
      <c r="D433" s="27">
        <v>3.00622183499594</v>
      </c>
      <c r="E433" s="26">
        <v>0</v>
      </c>
      <c r="F433" s="26">
        <v>0</v>
      </c>
      <c r="G433" s="26">
        <v>0</v>
      </c>
      <c r="H433" s="31">
        <f t="shared" si="66"/>
        <v>3.00622183499594</v>
      </c>
      <c r="I433" s="30">
        <f t="shared" si="73"/>
        <v>0</v>
      </c>
      <c r="J433" s="30">
        <f t="shared" si="74"/>
        <v>0</v>
      </c>
      <c r="K433" s="30">
        <f t="shared" si="75"/>
        <v>0</v>
      </c>
      <c r="L433" s="30">
        <f t="shared" si="76"/>
        <v>100</v>
      </c>
      <c r="M433" s="26">
        <v>1.2883327758400001E-2</v>
      </c>
      <c r="N433" s="26">
        <v>1.6895730672700001E-2</v>
      </c>
      <c r="O433" s="26">
        <v>2.9283687584799999E-2</v>
      </c>
      <c r="P433" s="23">
        <f t="shared" si="67"/>
        <v>1.2883327758400001E-2</v>
      </c>
      <c r="Q433" s="23">
        <f t="shared" si="68"/>
        <v>4.0124029143000003E-3</v>
      </c>
      <c r="R433" s="23">
        <f t="shared" si="69"/>
        <v>1.2387956912099998E-2</v>
      </c>
      <c r="S433" s="24">
        <f t="shared" si="70"/>
        <v>0.42855545816423096</v>
      </c>
      <c r="T433" s="24">
        <f t="shared" si="71"/>
        <v>0.13346995446546678</v>
      </c>
      <c r="U433" s="24">
        <f t="shared" si="72"/>
        <v>0.41207727147377099</v>
      </c>
    </row>
    <row r="434" spans="1:21" ht="15" x14ac:dyDescent="0.25">
      <c r="A434" s="25">
        <v>5011</v>
      </c>
      <c r="B434" s="25" t="s">
        <v>45</v>
      </c>
      <c r="C434" s="23" t="s">
        <v>46</v>
      </c>
      <c r="D434" s="27">
        <v>5.2559624994857002E-2</v>
      </c>
      <c r="E434" s="26">
        <v>0</v>
      </c>
      <c r="F434" s="26">
        <v>0</v>
      </c>
      <c r="G434" s="26">
        <v>0</v>
      </c>
      <c r="H434" s="31">
        <f t="shared" si="66"/>
        <v>5.2559624994857002E-2</v>
      </c>
      <c r="I434" s="30">
        <f t="shared" si="73"/>
        <v>0</v>
      </c>
      <c r="J434" s="30">
        <f t="shared" si="74"/>
        <v>0</v>
      </c>
      <c r="K434" s="30">
        <f t="shared" si="75"/>
        <v>0</v>
      </c>
      <c r="L434" s="30">
        <f t="shared" si="76"/>
        <v>100</v>
      </c>
      <c r="M434" s="26">
        <v>0</v>
      </c>
      <c r="N434" s="26">
        <v>2.3761666701299999E-4</v>
      </c>
      <c r="O434" s="26">
        <v>1.32008237628E-3</v>
      </c>
      <c r="P434" s="23">
        <f t="shared" si="67"/>
        <v>0</v>
      </c>
      <c r="Q434" s="23">
        <f t="shared" si="68"/>
        <v>2.3761666701299999E-4</v>
      </c>
      <c r="R434" s="23">
        <f t="shared" si="69"/>
        <v>1.0824657092670001E-3</v>
      </c>
      <c r="S434" s="24">
        <f t="shared" si="70"/>
        <v>0</v>
      </c>
      <c r="T434" s="24">
        <f t="shared" si="71"/>
        <v>0.45208973054174373</v>
      </c>
      <c r="U434" s="24">
        <f t="shared" si="72"/>
        <v>2.0595004423507972</v>
      </c>
    </row>
    <row r="435" spans="1:21" ht="15" x14ac:dyDescent="0.25">
      <c r="A435" s="25">
        <v>5016</v>
      </c>
      <c r="B435" s="25" t="s">
        <v>45</v>
      </c>
      <c r="C435" s="23" t="s">
        <v>46</v>
      </c>
      <c r="D435" s="27">
        <v>0.333163427810863</v>
      </c>
      <c r="E435" s="26">
        <v>0</v>
      </c>
      <c r="F435" s="26">
        <v>0</v>
      </c>
      <c r="G435" s="26">
        <v>0</v>
      </c>
      <c r="H435" s="31">
        <f t="shared" si="66"/>
        <v>0.333163427810863</v>
      </c>
      <c r="I435" s="30">
        <f t="shared" si="73"/>
        <v>0</v>
      </c>
      <c r="J435" s="30">
        <f t="shared" si="74"/>
        <v>0</v>
      </c>
      <c r="K435" s="30">
        <f t="shared" si="75"/>
        <v>0</v>
      </c>
      <c r="L435" s="30">
        <f t="shared" si="76"/>
        <v>100</v>
      </c>
      <c r="M435" s="26">
        <v>0</v>
      </c>
      <c r="N435" s="26">
        <v>0</v>
      </c>
      <c r="O435" s="26">
        <v>0</v>
      </c>
      <c r="P435" s="23">
        <f t="shared" si="67"/>
        <v>0</v>
      </c>
      <c r="Q435" s="23">
        <f t="shared" si="68"/>
        <v>0</v>
      </c>
      <c r="R435" s="23">
        <f t="shared" si="69"/>
        <v>0</v>
      </c>
      <c r="S435" s="24">
        <f t="shared" si="70"/>
        <v>0</v>
      </c>
      <c r="T435" s="24">
        <f t="shared" si="71"/>
        <v>0</v>
      </c>
      <c r="U435" s="24">
        <f t="shared" si="72"/>
        <v>0</v>
      </c>
    </row>
    <row r="436" spans="1:21" ht="15" x14ac:dyDescent="0.25">
      <c r="A436" s="25">
        <v>5020</v>
      </c>
      <c r="B436" s="25" t="s">
        <v>45</v>
      </c>
      <c r="C436" s="23" t="s">
        <v>46</v>
      </c>
      <c r="D436" s="27">
        <v>0.11968841000038601</v>
      </c>
      <c r="E436" s="26">
        <v>0</v>
      </c>
      <c r="F436" s="26">
        <v>0</v>
      </c>
      <c r="G436" s="26">
        <v>0</v>
      </c>
      <c r="H436" s="31">
        <f t="shared" si="66"/>
        <v>0.11968841000038601</v>
      </c>
      <c r="I436" s="30">
        <f t="shared" si="73"/>
        <v>0</v>
      </c>
      <c r="J436" s="30">
        <f t="shared" si="74"/>
        <v>0</v>
      </c>
      <c r="K436" s="30">
        <f t="shared" si="75"/>
        <v>0</v>
      </c>
      <c r="L436" s="30">
        <f t="shared" si="76"/>
        <v>100</v>
      </c>
      <c r="M436" s="26">
        <v>4.8965329660399998E-4</v>
      </c>
      <c r="N436" s="26">
        <v>2.7296659633500001E-3</v>
      </c>
      <c r="O436" s="26">
        <v>1.35200411207E-2</v>
      </c>
      <c r="P436" s="23">
        <f t="shared" si="67"/>
        <v>4.8965329660399998E-4</v>
      </c>
      <c r="Q436" s="23">
        <f t="shared" si="68"/>
        <v>2.240012666746E-3</v>
      </c>
      <c r="R436" s="23">
        <f t="shared" si="69"/>
        <v>1.0790375157350001E-2</v>
      </c>
      <c r="S436" s="24">
        <f t="shared" si="70"/>
        <v>0.40910669345713657</v>
      </c>
      <c r="T436" s="24">
        <f t="shared" si="71"/>
        <v>1.8715368236062087</v>
      </c>
      <c r="U436" s="24">
        <f t="shared" si="72"/>
        <v>9.0153885052990521</v>
      </c>
    </row>
    <row r="437" spans="1:21" ht="15" x14ac:dyDescent="0.25">
      <c r="A437" s="25">
        <v>5052</v>
      </c>
      <c r="B437" s="25" t="s">
        <v>45</v>
      </c>
      <c r="C437" s="23" t="s">
        <v>46</v>
      </c>
      <c r="D437" s="28">
        <v>0.27132674890827002</v>
      </c>
      <c r="E437" s="26">
        <v>0</v>
      </c>
      <c r="F437" s="26">
        <v>0</v>
      </c>
      <c r="G437" s="26">
        <v>0</v>
      </c>
      <c r="H437" s="31">
        <f t="shared" si="66"/>
        <v>0.27132674890827002</v>
      </c>
      <c r="I437" s="30">
        <f t="shared" si="73"/>
        <v>0</v>
      </c>
      <c r="J437" s="30">
        <f t="shared" si="74"/>
        <v>0</v>
      </c>
      <c r="K437" s="30">
        <f t="shared" si="75"/>
        <v>0</v>
      </c>
      <c r="L437" s="30">
        <f t="shared" si="76"/>
        <v>100</v>
      </c>
      <c r="M437" s="26">
        <v>0</v>
      </c>
      <c r="N437" s="26">
        <v>0</v>
      </c>
      <c r="O437" s="26">
        <v>0</v>
      </c>
      <c r="P437" s="23">
        <f t="shared" si="67"/>
        <v>0</v>
      </c>
      <c r="Q437" s="23">
        <f t="shared" si="68"/>
        <v>0</v>
      </c>
      <c r="R437" s="23">
        <f t="shared" si="69"/>
        <v>0</v>
      </c>
      <c r="S437" s="24">
        <f t="shared" si="70"/>
        <v>0</v>
      </c>
      <c r="T437" s="24">
        <f t="shared" si="71"/>
        <v>0</v>
      </c>
      <c r="U437" s="24">
        <f t="shared" si="72"/>
        <v>0</v>
      </c>
    </row>
    <row r="438" spans="1:21" ht="15" x14ac:dyDescent="0.25">
      <c r="A438" s="25">
        <v>5098</v>
      </c>
      <c r="B438" s="25" t="s">
        <v>45</v>
      </c>
      <c r="C438" s="23" t="s">
        <v>46</v>
      </c>
      <c r="D438" s="27">
        <v>0.436204156175102</v>
      </c>
      <c r="E438" s="26">
        <v>0</v>
      </c>
      <c r="F438" s="26">
        <v>0</v>
      </c>
      <c r="G438" s="26">
        <v>0</v>
      </c>
      <c r="H438" s="31">
        <f t="shared" si="66"/>
        <v>0.436204156175102</v>
      </c>
      <c r="I438" s="30">
        <f t="shared" si="73"/>
        <v>0</v>
      </c>
      <c r="J438" s="30">
        <f t="shared" si="74"/>
        <v>0</v>
      </c>
      <c r="K438" s="30">
        <f t="shared" si="75"/>
        <v>0</v>
      </c>
      <c r="L438" s="30">
        <f t="shared" si="76"/>
        <v>100</v>
      </c>
      <c r="M438" s="26">
        <v>0</v>
      </c>
      <c r="N438" s="26">
        <v>0</v>
      </c>
      <c r="O438" s="26">
        <v>0</v>
      </c>
      <c r="P438" s="23">
        <f t="shared" si="67"/>
        <v>0</v>
      </c>
      <c r="Q438" s="23">
        <f t="shared" si="68"/>
        <v>0</v>
      </c>
      <c r="R438" s="23">
        <f t="shared" si="69"/>
        <v>0</v>
      </c>
      <c r="S438" s="24">
        <f t="shared" si="70"/>
        <v>0</v>
      </c>
      <c r="T438" s="24">
        <f t="shared" si="71"/>
        <v>0</v>
      </c>
      <c r="U438" s="24">
        <f t="shared" si="72"/>
        <v>0</v>
      </c>
    </row>
    <row r="439" spans="1:21" ht="15" x14ac:dyDescent="0.25">
      <c r="A439" s="25">
        <v>5100</v>
      </c>
      <c r="B439" s="25" t="s">
        <v>45</v>
      </c>
      <c r="C439" s="23" t="s">
        <v>46</v>
      </c>
      <c r="D439" s="27">
        <v>0.196622462869422</v>
      </c>
      <c r="E439" s="26">
        <v>0</v>
      </c>
      <c r="F439" s="26">
        <v>0</v>
      </c>
      <c r="G439" s="26">
        <v>0</v>
      </c>
      <c r="H439" s="31">
        <f t="shared" si="66"/>
        <v>0.196622462869422</v>
      </c>
      <c r="I439" s="30">
        <f t="shared" si="73"/>
        <v>0</v>
      </c>
      <c r="J439" s="30">
        <f t="shared" si="74"/>
        <v>0</v>
      </c>
      <c r="K439" s="30">
        <f t="shared" si="75"/>
        <v>0</v>
      </c>
      <c r="L439" s="30">
        <f t="shared" si="76"/>
        <v>100</v>
      </c>
      <c r="M439" s="26">
        <v>0</v>
      </c>
      <c r="N439" s="26">
        <v>0</v>
      </c>
      <c r="O439" s="26">
        <v>4.66392374691E-4</v>
      </c>
      <c r="P439" s="23">
        <f t="shared" si="67"/>
        <v>0</v>
      </c>
      <c r="Q439" s="23">
        <f t="shared" si="68"/>
        <v>0</v>
      </c>
      <c r="R439" s="23">
        <f t="shared" si="69"/>
        <v>4.66392374691E-4</v>
      </c>
      <c r="S439" s="24">
        <f t="shared" si="70"/>
        <v>0</v>
      </c>
      <c r="T439" s="24">
        <f t="shared" si="71"/>
        <v>0</v>
      </c>
      <c r="U439" s="24">
        <f t="shared" si="72"/>
        <v>0.23720197981689081</v>
      </c>
    </row>
    <row r="440" spans="1:21" ht="15" x14ac:dyDescent="0.25">
      <c r="A440" s="25">
        <v>5101</v>
      </c>
      <c r="B440" s="25" t="s">
        <v>45</v>
      </c>
      <c r="C440" s="23" t="s">
        <v>46</v>
      </c>
      <c r="D440" s="27">
        <v>3.2573404944678801</v>
      </c>
      <c r="E440" s="26">
        <v>0</v>
      </c>
      <c r="F440" s="26">
        <v>0</v>
      </c>
      <c r="G440" s="26">
        <v>0</v>
      </c>
      <c r="H440" s="31">
        <f t="shared" si="66"/>
        <v>3.2573404944678801</v>
      </c>
      <c r="I440" s="30">
        <f t="shared" si="73"/>
        <v>0</v>
      </c>
      <c r="J440" s="30">
        <f t="shared" si="74"/>
        <v>0</v>
      </c>
      <c r="K440" s="30">
        <f t="shared" si="75"/>
        <v>0</v>
      </c>
      <c r="L440" s="30">
        <f t="shared" si="76"/>
        <v>100</v>
      </c>
      <c r="M440" s="26">
        <v>2.2400000003099999E-2</v>
      </c>
      <c r="N440" s="26">
        <v>8.8087812097000007E-2</v>
      </c>
      <c r="O440" s="26">
        <v>0.33271693139199998</v>
      </c>
      <c r="P440" s="23">
        <f t="shared" si="67"/>
        <v>2.2400000003099999E-2</v>
      </c>
      <c r="Q440" s="23">
        <f t="shared" si="68"/>
        <v>6.5687812093900011E-2</v>
      </c>
      <c r="R440" s="23">
        <f t="shared" si="69"/>
        <v>0.24462911929499997</v>
      </c>
      <c r="S440" s="24">
        <f t="shared" si="70"/>
        <v>0.68767757135439622</v>
      </c>
      <c r="T440" s="24">
        <f t="shared" si="71"/>
        <v>2.0166087090207863</v>
      </c>
      <c r="U440" s="24">
        <f t="shared" si="72"/>
        <v>7.5100874382173748</v>
      </c>
    </row>
    <row r="441" spans="1:21" ht="15" x14ac:dyDescent="0.25">
      <c r="A441" s="25">
        <v>5102</v>
      </c>
      <c r="B441" s="25" t="s">
        <v>45</v>
      </c>
      <c r="C441" s="23" t="s">
        <v>46</v>
      </c>
      <c r="D441" s="27">
        <v>0.14991235292059901</v>
      </c>
      <c r="E441" s="26">
        <v>0</v>
      </c>
      <c r="F441" s="26">
        <v>0</v>
      </c>
      <c r="G441" s="26">
        <v>0</v>
      </c>
      <c r="H441" s="31">
        <f t="shared" si="66"/>
        <v>0.14991235292059901</v>
      </c>
      <c r="I441" s="30">
        <f t="shared" si="73"/>
        <v>0</v>
      </c>
      <c r="J441" s="30">
        <f t="shared" si="74"/>
        <v>0</v>
      </c>
      <c r="K441" s="30">
        <f t="shared" si="75"/>
        <v>0</v>
      </c>
      <c r="L441" s="30">
        <f t="shared" si="76"/>
        <v>100</v>
      </c>
      <c r="M441" s="26">
        <v>0</v>
      </c>
      <c r="N441" s="26">
        <v>0</v>
      </c>
      <c r="O441" s="26">
        <v>0</v>
      </c>
      <c r="P441" s="23">
        <f t="shared" si="67"/>
        <v>0</v>
      </c>
      <c r="Q441" s="23">
        <f t="shared" si="68"/>
        <v>0</v>
      </c>
      <c r="R441" s="23">
        <f t="shared" si="69"/>
        <v>0</v>
      </c>
      <c r="S441" s="24">
        <f t="shared" si="70"/>
        <v>0</v>
      </c>
      <c r="T441" s="24">
        <f t="shared" si="71"/>
        <v>0</v>
      </c>
      <c r="U441" s="24">
        <f t="shared" si="72"/>
        <v>0</v>
      </c>
    </row>
    <row r="442" spans="1:21" ht="15" x14ac:dyDescent="0.25">
      <c r="A442" s="25">
        <v>5103</v>
      </c>
      <c r="B442" s="25" t="s">
        <v>45</v>
      </c>
      <c r="C442" s="23" t="s">
        <v>16</v>
      </c>
      <c r="D442" s="27">
        <v>0.88723451013306298</v>
      </c>
      <c r="E442" s="26">
        <v>0</v>
      </c>
      <c r="F442" s="26">
        <v>0</v>
      </c>
      <c r="G442" s="26">
        <v>0</v>
      </c>
      <c r="H442" s="31">
        <f t="shared" si="66"/>
        <v>0.88723451013306298</v>
      </c>
      <c r="I442" s="30">
        <f t="shared" si="73"/>
        <v>0</v>
      </c>
      <c r="J442" s="30">
        <f t="shared" si="74"/>
        <v>0</v>
      </c>
      <c r="K442" s="30">
        <f t="shared" si="75"/>
        <v>0</v>
      </c>
      <c r="L442" s="30">
        <f t="shared" si="76"/>
        <v>100</v>
      </c>
      <c r="M442" s="26">
        <v>0</v>
      </c>
      <c r="N442" s="26">
        <v>0</v>
      </c>
      <c r="O442" s="26">
        <v>0</v>
      </c>
      <c r="P442" s="23">
        <f t="shared" si="67"/>
        <v>0</v>
      </c>
      <c r="Q442" s="23">
        <f t="shared" si="68"/>
        <v>0</v>
      </c>
      <c r="R442" s="23">
        <f t="shared" si="69"/>
        <v>0</v>
      </c>
      <c r="S442" s="24">
        <f t="shared" si="70"/>
        <v>0</v>
      </c>
      <c r="T442" s="24">
        <f t="shared" si="71"/>
        <v>0</v>
      </c>
      <c r="U442" s="24">
        <f t="shared" si="72"/>
        <v>0</v>
      </c>
    </row>
    <row r="443" spans="1:21" ht="15" x14ac:dyDescent="0.25">
      <c r="A443" s="25">
        <v>5104</v>
      </c>
      <c r="B443" s="25" t="s">
        <v>45</v>
      </c>
      <c r="C443" s="23" t="s">
        <v>46</v>
      </c>
      <c r="D443" s="27">
        <v>0.64420482404045099</v>
      </c>
      <c r="E443" s="26">
        <v>0</v>
      </c>
      <c r="F443" s="26">
        <v>0</v>
      </c>
      <c r="G443" s="26">
        <v>0</v>
      </c>
      <c r="H443" s="31">
        <f t="shared" si="66"/>
        <v>0.64420482404045099</v>
      </c>
      <c r="I443" s="30">
        <f t="shared" si="73"/>
        <v>0</v>
      </c>
      <c r="J443" s="30">
        <f t="shared" si="74"/>
        <v>0</v>
      </c>
      <c r="K443" s="30">
        <f t="shared" si="75"/>
        <v>0</v>
      </c>
      <c r="L443" s="30">
        <f t="shared" si="76"/>
        <v>100</v>
      </c>
      <c r="M443" s="26">
        <v>0</v>
      </c>
      <c r="N443" s="26">
        <v>0</v>
      </c>
      <c r="O443" s="26">
        <v>0</v>
      </c>
      <c r="P443" s="23">
        <f t="shared" si="67"/>
        <v>0</v>
      </c>
      <c r="Q443" s="23">
        <f t="shared" si="68"/>
        <v>0</v>
      </c>
      <c r="R443" s="23">
        <f t="shared" si="69"/>
        <v>0</v>
      </c>
      <c r="S443" s="24">
        <f t="shared" si="70"/>
        <v>0</v>
      </c>
      <c r="T443" s="24">
        <f t="shared" si="71"/>
        <v>0</v>
      </c>
      <c r="U443" s="24">
        <f t="shared" si="72"/>
        <v>0</v>
      </c>
    </row>
    <row r="444" spans="1:21" ht="15" x14ac:dyDescent="0.25">
      <c r="A444" s="25">
        <v>5106</v>
      </c>
      <c r="B444" s="25" t="s">
        <v>45</v>
      </c>
      <c r="C444" s="23" t="s">
        <v>46</v>
      </c>
      <c r="D444" s="27">
        <v>7.1117458401129999E-2</v>
      </c>
      <c r="E444" s="26">
        <v>0</v>
      </c>
      <c r="F444" s="26">
        <v>0</v>
      </c>
      <c r="G444" s="26">
        <v>0</v>
      </c>
      <c r="H444" s="31">
        <f t="shared" si="66"/>
        <v>7.1117458401129999E-2</v>
      </c>
      <c r="I444" s="30">
        <f t="shared" si="73"/>
        <v>0</v>
      </c>
      <c r="J444" s="30">
        <f t="shared" si="74"/>
        <v>0</v>
      </c>
      <c r="K444" s="30">
        <f t="shared" si="75"/>
        <v>0</v>
      </c>
      <c r="L444" s="30">
        <f t="shared" si="76"/>
        <v>100</v>
      </c>
      <c r="M444" s="26">
        <v>0</v>
      </c>
      <c r="N444" s="26">
        <v>0</v>
      </c>
      <c r="O444" s="26">
        <v>0</v>
      </c>
      <c r="P444" s="23">
        <f t="shared" si="67"/>
        <v>0</v>
      </c>
      <c r="Q444" s="23">
        <f t="shared" si="68"/>
        <v>0</v>
      </c>
      <c r="R444" s="23">
        <f t="shared" si="69"/>
        <v>0</v>
      </c>
      <c r="S444" s="24">
        <f t="shared" si="70"/>
        <v>0</v>
      </c>
      <c r="T444" s="24">
        <f t="shared" si="71"/>
        <v>0</v>
      </c>
      <c r="U444" s="24">
        <f t="shared" si="72"/>
        <v>0</v>
      </c>
    </row>
    <row r="445" spans="1:21" ht="15" x14ac:dyDescent="0.25">
      <c r="A445" s="25">
        <v>5108</v>
      </c>
      <c r="B445" s="25" t="s">
        <v>45</v>
      </c>
      <c r="C445" s="23" t="s">
        <v>46</v>
      </c>
      <c r="D445" s="27">
        <v>0.117519315400926</v>
      </c>
      <c r="E445" s="26">
        <v>0</v>
      </c>
      <c r="F445" s="26">
        <v>0</v>
      </c>
      <c r="G445" s="26">
        <v>0</v>
      </c>
      <c r="H445" s="31">
        <f t="shared" si="66"/>
        <v>0.117519315400926</v>
      </c>
      <c r="I445" s="30">
        <f t="shared" si="73"/>
        <v>0</v>
      </c>
      <c r="J445" s="30">
        <f t="shared" si="74"/>
        <v>0</v>
      </c>
      <c r="K445" s="30">
        <f t="shared" si="75"/>
        <v>0</v>
      </c>
      <c r="L445" s="30">
        <f t="shared" si="76"/>
        <v>100</v>
      </c>
      <c r="M445" s="26">
        <v>0</v>
      </c>
      <c r="N445" s="26">
        <v>0</v>
      </c>
      <c r="O445" s="26">
        <v>0</v>
      </c>
      <c r="P445" s="23">
        <f t="shared" si="67"/>
        <v>0</v>
      </c>
      <c r="Q445" s="23">
        <f t="shared" si="68"/>
        <v>0</v>
      </c>
      <c r="R445" s="23">
        <f t="shared" si="69"/>
        <v>0</v>
      </c>
      <c r="S445" s="24">
        <f t="shared" si="70"/>
        <v>0</v>
      </c>
      <c r="T445" s="24">
        <f t="shared" si="71"/>
        <v>0</v>
      </c>
      <c r="U445" s="24">
        <f t="shared" si="72"/>
        <v>0</v>
      </c>
    </row>
    <row r="446" spans="1:21" ht="15" x14ac:dyDescent="0.25">
      <c r="A446" s="32">
        <v>5116</v>
      </c>
      <c r="B446" s="23" t="s">
        <v>45</v>
      </c>
      <c r="C446" s="23" t="s">
        <v>46</v>
      </c>
      <c r="D446" s="29">
        <v>1.7386418476655401</v>
      </c>
      <c r="E446" s="26">
        <v>0</v>
      </c>
      <c r="F446" s="26">
        <v>0</v>
      </c>
      <c r="G446" s="26">
        <v>0</v>
      </c>
      <c r="H446" s="31">
        <f t="shared" si="66"/>
        <v>1.7386418476655401</v>
      </c>
      <c r="I446" s="30">
        <f t="shared" si="73"/>
        <v>0</v>
      </c>
      <c r="J446" s="30">
        <f t="shared" si="74"/>
        <v>0</v>
      </c>
      <c r="K446" s="30">
        <f t="shared" si="75"/>
        <v>0</v>
      </c>
      <c r="L446" s="30">
        <f t="shared" si="76"/>
        <v>100</v>
      </c>
      <c r="M446" s="26">
        <v>5.4213151884100003E-2</v>
      </c>
      <c r="N446" s="26">
        <v>5.8728301064400003E-2</v>
      </c>
      <c r="O446" s="26">
        <v>0.107146461744</v>
      </c>
      <c r="P446" s="23">
        <f t="shared" si="67"/>
        <v>5.4213151884100003E-2</v>
      </c>
      <c r="Q446" s="23">
        <f t="shared" si="68"/>
        <v>4.5151491803000002E-3</v>
      </c>
      <c r="R446" s="23">
        <f t="shared" si="69"/>
        <v>4.8418160679599996E-2</v>
      </c>
      <c r="S446" s="24">
        <f t="shared" si="70"/>
        <v>3.1181322338980593</v>
      </c>
      <c r="T446" s="24">
        <f t="shared" si="71"/>
        <v>0.2596940356843736</v>
      </c>
      <c r="U446" s="24">
        <f t="shared" si="72"/>
        <v>2.7848266015574543</v>
      </c>
    </row>
    <row r="447" spans="1:21" ht="15" x14ac:dyDescent="0.25">
      <c r="A447" s="25">
        <v>5117</v>
      </c>
      <c r="B447" s="25" t="s">
        <v>45</v>
      </c>
      <c r="C447" s="23" t="s">
        <v>46</v>
      </c>
      <c r="D447" s="27">
        <v>4.2685573630734899</v>
      </c>
      <c r="E447" s="26">
        <v>0</v>
      </c>
      <c r="F447" s="26">
        <v>0</v>
      </c>
      <c r="G447" s="26">
        <v>0</v>
      </c>
      <c r="H447" s="31">
        <f t="shared" si="66"/>
        <v>4.2685573630734899</v>
      </c>
      <c r="I447" s="30">
        <f t="shared" si="73"/>
        <v>0</v>
      </c>
      <c r="J447" s="30">
        <f t="shared" si="74"/>
        <v>0</v>
      </c>
      <c r="K447" s="30">
        <f t="shared" si="75"/>
        <v>0</v>
      </c>
      <c r="L447" s="30">
        <f t="shared" si="76"/>
        <v>100</v>
      </c>
      <c r="M447" s="26">
        <v>6.8400000002799999E-2</v>
      </c>
      <c r="N447" s="26">
        <v>0.15501388777799999</v>
      </c>
      <c r="O447" s="26">
        <v>0.64230129034100003</v>
      </c>
      <c r="P447" s="23">
        <f t="shared" si="67"/>
        <v>6.8400000002799999E-2</v>
      </c>
      <c r="Q447" s="23">
        <f t="shared" si="68"/>
        <v>8.6613887775199988E-2</v>
      </c>
      <c r="R447" s="23">
        <f t="shared" si="69"/>
        <v>0.48728740256300007</v>
      </c>
      <c r="S447" s="24">
        <f t="shared" si="70"/>
        <v>1.6024149187853467</v>
      </c>
      <c r="T447" s="24">
        <f t="shared" si="71"/>
        <v>2.0291138295219109</v>
      </c>
      <c r="U447" s="24">
        <f t="shared" si="72"/>
        <v>11.415739818291641</v>
      </c>
    </row>
    <row r="448" spans="1:21" ht="15" x14ac:dyDescent="0.25">
      <c r="A448" s="25">
        <v>5119</v>
      </c>
      <c r="B448" s="25" t="s">
        <v>45</v>
      </c>
      <c r="C448" s="23" t="s">
        <v>46</v>
      </c>
      <c r="D448" s="27">
        <v>4.6143537945118003E-2</v>
      </c>
      <c r="E448" s="26">
        <v>0</v>
      </c>
      <c r="F448" s="26">
        <v>0</v>
      </c>
      <c r="G448" s="26">
        <v>0</v>
      </c>
      <c r="H448" s="31">
        <f t="shared" si="66"/>
        <v>4.6143537945118003E-2</v>
      </c>
      <c r="I448" s="30">
        <f t="shared" si="73"/>
        <v>0</v>
      </c>
      <c r="J448" s="30">
        <f t="shared" si="74"/>
        <v>0</v>
      </c>
      <c r="K448" s="30">
        <f t="shared" si="75"/>
        <v>0</v>
      </c>
      <c r="L448" s="30">
        <f t="shared" si="76"/>
        <v>100</v>
      </c>
      <c r="M448" s="26">
        <v>0</v>
      </c>
      <c r="N448" s="26">
        <v>0</v>
      </c>
      <c r="O448" s="26">
        <v>0</v>
      </c>
      <c r="P448" s="23">
        <f t="shared" si="67"/>
        <v>0</v>
      </c>
      <c r="Q448" s="23">
        <f t="shared" si="68"/>
        <v>0</v>
      </c>
      <c r="R448" s="23">
        <f t="shared" si="69"/>
        <v>0</v>
      </c>
      <c r="S448" s="24">
        <f t="shared" si="70"/>
        <v>0</v>
      </c>
      <c r="T448" s="24">
        <f t="shared" si="71"/>
        <v>0</v>
      </c>
      <c r="U448" s="24">
        <f t="shared" si="72"/>
        <v>0</v>
      </c>
    </row>
    <row r="449" spans="1:21" ht="15" x14ac:dyDescent="0.25">
      <c r="A449" s="25">
        <v>5142</v>
      </c>
      <c r="B449" s="25" t="s">
        <v>45</v>
      </c>
      <c r="C449" s="23" t="s">
        <v>46</v>
      </c>
      <c r="D449" s="27">
        <v>3.2241788688135001E-2</v>
      </c>
      <c r="E449" s="26">
        <v>0</v>
      </c>
      <c r="F449" s="26">
        <v>0</v>
      </c>
      <c r="G449" s="26">
        <v>0</v>
      </c>
      <c r="H449" s="31">
        <f t="shared" si="66"/>
        <v>3.2241788688135001E-2</v>
      </c>
      <c r="I449" s="30">
        <f t="shared" si="73"/>
        <v>0</v>
      </c>
      <c r="J449" s="30">
        <f t="shared" si="74"/>
        <v>0</v>
      </c>
      <c r="K449" s="30">
        <f t="shared" si="75"/>
        <v>0</v>
      </c>
      <c r="L449" s="30">
        <f t="shared" si="76"/>
        <v>100</v>
      </c>
      <c r="M449" s="26">
        <v>0</v>
      </c>
      <c r="N449" s="26">
        <v>0</v>
      </c>
      <c r="O449" s="26">
        <v>0</v>
      </c>
      <c r="P449" s="23">
        <f t="shared" si="67"/>
        <v>0</v>
      </c>
      <c r="Q449" s="23">
        <f t="shared" si="68"/>
        <v>0</v>
      </c>
      <c r="R449" s="23">
        <f t="shared" si="69"/>
        <v>0</v>
      </c>
      <c r="S449" s="24">
        <f t="shared" si="70"/>
        <v>0</v>
      </c>
      <c r="T449" s="24">
        <f t="shared" si="71"/>
        <v>0</v>
      </c>
      <c r="U449" s="24">
        <f t="shared" si="72"/>
        <v>0</v>
      </c>
    </row>
    <row r="450" spans="1:21" ht="15" x14ac:dyDescent="0.25">
      <c r="A450" s="25">
        <v>5143</v>
      </c>
      <c r="B450" s="25" t="s">
        <v>49</v>
      </c>
      <c r="C450" s="23" t="s">
        <v>46</v>
      </c>
      <c r="D450" s="27">
        <v>76.500834185369797</v>
      </c>
      <c r="E450" s="26">
        <v>0</v>
      </c>
      <c r="F450" s="26">
        <v>0</v>
      </c>
      <c r="G450" s="26">
        <v>0</v>
      </c>
      <c r="H450" s="31">
        <f t="shared" ref="H450:H513" si="77">D450-(E450+F450+G450)</f>
        <v>76.500834185369797</v>
      </c>
      <c r="I450" s="30">
        <f t="shared" si="73"/>
        <v>0</v>
      </c>
      <c r="J450" s="30">
        <f t="shared" si="74"/>
        <v>0</v>
      </c>
      <c r="K450" s="30">
        <f t="shared" si="75"/>
        <v>0</v>
      </c>
      <c r="L450" s="30">
        <f t="shared" si="76"/>
        <v>100</v>
      </c>
      <c r="M450" s="26">
        <v>0.483472532801</v>
      </c>
      <c r="N450" s="26">
        <v>0.78911340935800001</v>
      </c>
      <c r="O450" s="26">
        <v>2.8736979980799999</v>
      </c>
      <c r="P450" s="23">
        <f t="shared" si="67"/>
        <v>0.483472532801</v>
      </c>
      <c r="Q450" s="23">
        <f t="shared" si="68"/>
        <v>0.30564087655700001</v>
      </c>
      <c r="R450" s="23">
        <f t="shared" si="69"/>
        <v>2.084584588722</v>
      </c>
      <c r="S450" s="24">
        <f t="shared" si="70"/>
        <v>0.63198334756650332</v>
      </c>
      <c r="T450" s="24">
        <f t="shared" si="71"/>
        <v>0.39952620100376829</v>
      </c>
      <c r="U450" s="24">
        <f t="shared" si="72"/>
        <v>2.7249174612538551</v>
      </c>
    </row>
    <row r="451" spans="1:21" ht="15" x14ac:dyDescent="0.25">
      <c r="A451" s="25">
        <v>5145</v>
      </c>
      <c r="B451" s="25" t="s">
        <v>49</v>
      </c>
      <c r="C451" s="23" t="s">
        <v>46</v>
      </c>
      <c r="D451" s="27">
        <v>48.594830117043102</v>
      </c>
      <c r="E451" s="26">
        <v>0</v>
      </c>
      <c r="F451" s="26">
        <v>0</v>
      </c>
      <c r="G451" s="26">
        <v>0</v>
      </c>
      <c r="H451" s="31">
        <f t="shared" si="77"/>
        <v>48.594830117043102</v>
      </c>
      <c r="I451" s="30">
        <f t="shared" si="73"/>
        <v>0</v>
      </c>
      <c r="J451" s="30">
        <f t="shared" si="74"/>
        <v>0</v>
      </c>
      <c r="K451" s="30">
        <f t="shared" si="75"/>
        <v>0</v>
      </c>
      <c r="L451" s="30">
        <f t="shared" si="76"/>
        <v>100</v>
      </c>
      <c r="M451" s="26">
        <v>1.05927919278</v>
      </c>
      <c r="N451" s="26">
        <v>1.7313835319799999</v>
      </c>
      <c r="O451" s="26">
        <v>3.8919073209100001</v>
      </c>
      <c r="P451" s="23">
        <f t="shared" ref="P451:P514" si="78">M451</f>
        <v>1.05927919278</v>
      </c>
      <c r="Q451" s="23">
        <f t="shared" ref="Q451:Q514" si="79">N451-M451</f>
        <v>0.6721043391999999</v>
      </c>
      <c r="R451" s="23">
        <f t="shared" ref="R451:R514" si="80">O451-N451</f>
        <v>2.16052378893</v>
      </c>
      <c r="S451" s="24">
        <f t="shared" ref="S451:S514" si="81">P451/D451*100</f>
        <v>2.1798186972331677</v>
      </c>
      <c r="T451" s="24">
        <f t="shared" ref="T451:T514" si="82">Q451/D451*100</f>
        <v>1.3830778656519689</v>
      </c>
      <c r="U451" s="24">
        <f t="shared" ref="U451:U514" si="83">R451/D451*100</f>
        <v>4.4459951474802351</v>
      </c>
    </row>
    <row r="452" spans="1:21" ht="15" x14ac:dyDescent="0.25">
      <c r="A452" s="32">
        <v>5146</v>
      </c>
      <c r="B452" s="23" t="s">
        <v>50</v>
      </c>
      <c r="C452" s="23" t="s">
        <v>48</v>
      </c>
      <c r="D452" s="23">
        <v>21.854534446982701</v>
      </c>
      <c r="E452" s="26">
        <v>0</v>
      </c>
      <c r="F452" s="26">
        <v>0</v>
      </c>
      <c r="G452" s="26">
        <v>0</v>
      </c>
      <c r="H452" s="31">
        <f t="shared" si="77"/>
        <v>21.854534446982701</v>
      </c>
      <c r="I452" s="30">
        <f t="shared" ref="I452:I515" si="84">E452/D452*100</f>
        <v>0</v>
      </c>
      <c r="J452" s="30">
        <f t="shared" ref="J452:J515" si="85">F452/D452*100</f>
        <v>0</v>
      </c>
      <c r="K452" s="30">
        <f t="shared" ref="K452:K515" si="86">G452/D452*100</f>
        <v>0</v>
      </c>
      <c r="L452" s="30">
        <f t="shared" ref="L452:L515" si="87">100-K452-J452-I452</f>
        <v>100</v>
      </c>
      <c r="M452" s="26">
        <v>0.81146197611799997</v>
      </c>
      <c r="N452" s="26">
        <v>1.1013132141599999</v>
      </c>
      <c r="O452" s="26">
        <v>1.8365869031199999</v>
      </c>
      <c r="P452" s="23">
        <f t="shared" si="78"/>
        <v>0.81146197611799997</v>
      </c>
      <c r="Q452" s="23">
        <f t="shared" si="79"/>
        <v>0.28985123804199997</v>
      </c>
      <c r="R452" s="23">
        <f t="shared" si="80"/>
        <v>0.73527368896</v>
      </c>
      <c r="S452" s="24">
        <f t="shared" si="81"/>
        <v>3.71301424007242</v>
      </c>
      <c r="T452" s="24">
        <f t="shared" si="82"/>
        <v>1.3262750517296773</v>
      </c>
      <c r="U452" s="24">
        <f t="shared" si="83"/>
        <v>3.3643987738275247</v>
      </c>
    </row>
    <row r="453" spans="1:21" ht="15" x14ac:dyDescent="0.25">
      <c r="A453" s="25">
        <v>5152</v>
      </c>
      <c r="B453" s="25" t="s">
        <v>45</v>
      </c>
      <c r="C453" s="23" t="s">
        <v>46</v>
      </c>
      <c r="D453" s="27">
        <v>12.0304288401489</v>
      </c>
      <c r="E453" s="26">
        <v>0</v>
      </c>
      <c r="F453" s="26">
        <v>0</v>
      </c>
      <c r="G453" s="26">
        <v>0</v>
      </c>
      <c r="H453" s="31">
        <f t="shared" si="77"/>
        <v>12.0304288401489</v>
      </c>
      <c r="I453" s="30">
        <f t="shared" si="84"/>
        <v>0</v>
      </c>
      <c r="J453" s="30">
        <f t="shared" si="85"/>
        <v>0</v>
      </c>
      <c r="K453" s="30">
        <f t="shared" si="86"/>
        <v>0</v>
      </c>
      <c r="L453" s="30">
        <f t="shared" si="87"/>
        <v>100</v>
      </c>
      <c r="M453" s="26">
        <v>0.10174251828399999</v>
      </c>
      <c r="N453" s="26">
        <v>0.24010445681799999</v>
      </c>
      <c r="O453" s="26">
        <v>0.55688607809500001</v>
      </c>
      <c r="P453" s="23">
        <f t="shared" si="78"/>
        <v>0.10174251828399999</v>
      </c>
      <c r="Q453" s="23">
        <f t="shared" si="79"/>
        <v>0.138361938534</v>
      </c>
      <c r="R453" s="23">
        <f t="shared" si="80"/>
        <v>0.31678162127700005</v>
      </c>
      <c r="S453" s="24">
        <f t="shared" si="81"/>
        <v>0.84570982161880048</v>
      </c>
      <c r="T453" s="24">
        <f t="shared" si="82"/>
        <v>1.1500998041919135</v>
      </c>
      <c r="U453" s="24">
        <f t="shared" si="83"/>
        <v>2.6331698186835313</v>
      </c>
    </row>
    <row r="454" spans="1:21" ht="15" x14ac:dyDescent="0.25">
      <c r="A454" s="25">
        <v>5153</v>
      </c>
      <c r="B454" s="25" t="s">
        <v>45</v>
      </c>
      <c r="C454" s="23" t="s">
        <v>46</v>
      </c>
      <c r="D454" s="27">
        <v>3.2241788688135001E-2</v>
      </c>
      <c r="E454" s="26">
        <v>0</v>
      </c>
      <c r="F454" s="26">
        <v>0</v>
      </c>
      <c r="G454" s="26">
        <v>0</v>
      </c>
      <c r="H454" s="31">
        <f t="shared" si="77"/>
        <v>3.2241788688135001E-2</v>
      </c>
      <c r="I454" s="30">
        <f t="shared" si="84"/>
        <v>0</v>
      </c>
      <c r="J454" s="30">
        <f t="shared" si="85"/>
        <v>0</v>
      </c>
      <c r="K454" s="30">
        <f t="shared" si="86"/>
        <v>0</v>
      </c>
      <c r="L454" s="30">
        <f t="shared" si="87"/>
        <v>100</v>
      </c>
      <c r="M454" s="26">
        <v>0</v>
      </c>
      <c r="N454" s="26">
        <v>0</v>
      </c>
      <c r="O454" s="26">
        <v>0</v>
      </c>
      <c r="P454" s="23">
        <f t="shared" si="78"/>
        <v>0</v>
      </c>
      <c r="Q454" s="23">
        <f t="shared" si="79"/>
        <v>0</v>
      </c>
      <c r="R454" s="23">
        <f t="shared" si="80"/>
        <v>0</v>
      </c>
      <c r="S454" s="24">
        <f t="shared" si="81"/>
        <v>0</v>
      </c>
      <c r="T454" s="24">
        <f t="shared" si="82"/>
        <v>0</v>
      </c>
      <c r="U454" s="24">
        <f t="shared" si="83"/>
        <v>0</v>
      </c>
    </row>
    <row r="455" spans="1:21" ht="15" x14ac:dyDescent="0.25">
      <c r="A455" s="25">
        <v>5159</v>
      </c>
      <c r="B455" s="25" t="s">
        <v>45</v>
      </c>
      <c r="C455" s="23" t="s">
        <v>46</v>
      </c>
      <c r="D455" s="27">
        <v>3.4636221271869001E-2</v>
      </c>
      <c r="E455" s="26">
        <v>0</v>
      </c>
      <c r="F455" s="26">
        <v>0</v>
      </c>
      <c r="G455" s="26">
        <v>0</v>
      </c>
      <c r="H455" s="31">
        <f t="shared" si="77"/>
        <v>3.4636221271869001E-2</v>
      </c>
      <c r="I455" s="30">
        <f t="shared" si="84"/>
        <v>0</v>
      </c>
      <c r="J455" s="30">
        <f t="shared" si="85"/>
        <v>0</v>
      </c>
      <c r="K455" s="30">
        <f t="shared" si="86"/>
        <v>0</v>
      </c>
      <c r="L455" s="30">
        <f t="shared" si="87"/>
        <v>100</v>
      </c>
      <c r="M455" s="26">
        <v>0</v>
      </c>
      <c r="N455" s="26">
        <v>0</v>
      </c>
      <c r="O455" s="26">
        <v>1.9887198799999998E-6</v>
      </c>
      <c r="P455" s="23">
        <f t="shared" si="78"/>
        <v>0</v>
      </c>
      <c r="Q455" s="23">
        <f t="shared" si="79"/>
        <v>0</v>
      </c>
      <c r="R455" s="23">
        <f t="shared" si="80"/>
        <v>1.9887198799999998E-6</v>
      </c>
      <c r="S455" s="24">
        <f t="shared" si="81"/>
        <v>0</v>
      </c>
      <c r="T455" s="24">
        <f t="shared" si="82"/>
        <v>0</v>
      </c>
      <c r="U455" s="24">
        <f t="shared" si="83"/>
        <v>5.7417345396600962E-3</v>
      </c>
    </row>
    <row r="456" spans="1:21" ht="15" x14ac:dyDescent="0.25">
      <c r="A456" s="25">
        <v>5161</v>
      </c>
      <c r="B456" s="25" t="s">
        <v>45</v>
      </c>
      <c r="C456" s="23" t="s">
        <v>46</v>
      </c>
      <c r="D456" s="27">
        <v>3.7515412473064003E-2</v>
      </c>
      <c r="E456" s="26">
        <v>0</v>
      </c>
      <c r="F456" s="26">
        <v>0</v>
      </c>
      <c r="G456" s="26">
        <v>0</v>
      </c>
      <c r="H456" s="31">
        <f t="shared" si="77"/>
        <v>3.7515412473064003E-2</v>
      </c>
      <c r="I456" s="30">
        <f t="shared" si="84"/>
        <v>0</v>
      </c>
      <c r="J456" s="30">
        <f t="shared" si="85"/>
        <v>0</v>
      </c>
      <c r="K456" s="30">
        <f t="shared" si="86"/>
        <v>0</v>
      </c>
      <c r="L456" s="30">
        <f t="shared" si="87"/>
        <v>100</v>
      </c>
      <c r="M456" s="26">
        <v>0</v>
      </c>
      <c r="N456" s="26">
        <v>0</v>
      </c>
      <c r="O456" s="26">
        <v>0</v>
      </c>
      <c r="P456" s="23">
        <f t="shared" si="78"/>
        <v>0</v>
      </c>
      <c r="Q456" s="23">
        <f t="shared" si="79"/>
        <v>0</v>
      </c>
      <c r="R456" s="23">
        <f t="shared" si="80"/>
        <v>0</v>
      </c>
      <c r="S456" s="24">
        <f t="shared" si="81"/>
        <v>0</v>
      </c>
      <c r="T456" s="24">
        <f t="shared" si="82"/>
        <v>0</v>
      </c>
      <c r="U456" s="24">
        <f t="shared" si="83"/>
        <v>0</v>
      </c>
    </row>
    <row r="457" spans="1:21" ht="15" x14ac:dyDescent="0.25">
      <c r="A457" s="32">
        <v>5198</v>
      </c>
      <c r="B457" s="23" t="s">
        <v>52</v>
      </c>
      <c r="C457" s="23" t="s">
        <v>46</v>
      </c>
      <c r="D457" s="23">
        <v>4.4633242027280001E-2</v>
      </c>
      <c r="E457" s="26">
        <v>0</v>
      </c>
      <c r="F457" s="26">
        <v>0</v>
      </c>
      <c r="G457" s="26">
        <v>0</v>
      </c>
      <c r="H457" s="31">
        <f t="shared" si="77"/>
        <v>4.4633242027280001E-2</v>
      </c>
      <c r="I457" s="30">
        <f t="shared" si="84"/>
        <v>0</v>
      </c>
      <c r="J457" s="30">
        <f t="shared" si="85"/>
        <v>0</v>
      </c>
      <c r="K457" s="30">
        <f t="shared" si="86"/>
        <v>0</v>
      </c>
      <c r="L457" s="30">
        <f t="shared" si="87"/>
        <v>100</v>
      </c>
      <c r="M457" s="26">
        <v>0</v>
      </c>
      <c r="N457" s="26">
        <v>0</v>
      </c>
      <c r="O457" s="26">
        <v>0</v>
      </c>
      <c r="P457" s="23">
        <f t="shared" si="78"/>
        <v>0</v>
      </c>
      <c r="Q457" s="23">
        <f t="shared" si="79"/>
        <v>0</v>
      </c>
      <c r="R457" s="23">
        <f t="shared" si="80"/>
        <v>0</v>
      </c>
      <c r="S457" s="24">
        <f t="shared" si="81"/>
        <v>0</v>
      </c>
      <c r="T457" s="24">
        <f t="shared" si="82"/>
        <v>0</v>
      </c>
      <c r="U457" s="24">
        <f t="shared" si="83"/>
        <v>0</v>
      </c>
    </row>
    <row r="458" spans="1:21" ht="15" x14ac:dyDescent="0.25">
      <c r="A458" s="32">
        <v>5202</v>
      </c>
      <c r="B458" s="23" t="s">
        <v>45</v>
      </c>
      <c r="C458" s="23" t="s">
        <v>46</v>
      </c>
      <c r="D458" s="23">
        <v>0.173710457512184</v>
      </c>
      <c r="E458" s="26">
        <v>0</v>
      </c>
      <c r="F458" s="26">
        <v>0</v>
      </c>
      <c r="G458" s="26">
        <v>0</v>
      </c>
      <c r="H458" s="31">
        <f t="shared" si="77"/>
        <v>0.173710457512184</v>
      </c>
      <c r="I458" s="30">
        <f t="shared" si="84"/>
        <v>0</v>
      </c>
      <c r="J458" s="30">
        <f t="shared" si="85"/>
        <v>0</v>
      </c>
      <c r="K458" s="30">
        <f t="shared" si="86"/>
        <v>0</v>
      </c>
      <c r="L458" s="30">
        <f t="shared" si="87"/>
        <v>100</v>
      </c>
      <c r="M458" s="26">
        <v>0</v>
      </c>
      <c r="N458" s="26">
        <v>0</v>
      </c>
      <c r="O458" s="26">
        <v>2.2954064389999998E-6</v>
      </c>
      <c r="P458" s="23">
        <f t="shared" si="78"/>
        <v>0</v>
      </c>
      <c r="Q458" s="23">
        <f t="shared" si="79"/>
        <v>0</v>
      </c>
      <c r="R458" s="23">
        <f t="shared" si="80"/>
        <v>2.2954064389999998E-6</v>
      </c>
      <c r="S458" s="24">
        <f t="shared" si="81"/>
        <v>0</v>
      </c>
      <c r="T458" s="24">
        <f t="shared" si="82"/>
        <v>0</v>
      </c>
      <c r="U458" s="24">
        <f t="shared" si="83"/>
        <v>1.3213979583462905E-3</v>
      </c>
    </row>
    <row r="459" spans="1:21" ht="15" x14ac:dyDescent="0.25">
      <c r="A459" s="32">
        <v>5203</v>
      </c>
      <c r="B459" s="23" t="s">
        <v>45</v>
      </c>
      <c r="C459" s="23" t="s">
        <v>46</v>
      </c>
      <c r="D459" s="23">
        <v>36.2781654224164</v>
      </c>
      <c r="E459" s="26">
        <v>0</v>
      </c>
      <c r="F459" s="26">
        <v>0</v>
      </c>
      <c r="G459" s="26">
        <v>0</v>
      </c>
      <c r="H459" s="31">
        <f t="shared" si="77"/>
        <v>36.2781654224164</v>
      </c>
      <c r="I459" s="30">
        <f t="shared" si="84"/>
        <v>0</v>
      </c>
      <c r="J459" s="30">
        <f t="shared" si="85"/>
        <v>0</v>
      </c>
      <c r="K459" s="30">
        <f t="shared" si="86"/>
        <v>0</v>
      </c>
      <c r="L459" s="30">
        <f t="shared" si="87"/>
        <v>100</v>
      </c>
      <c r="M459" s="26">
        <v>0.34160711470299998</v>
      </c>
      <c r="N459" s="26">
        <v>1.0588294103</v>
      </c>
      <c r="O459" s="26">
        <v>5.7936676583100004</v>
      </c>
      <c r="P459" s="23">
        <f t="shared" si="78"/>
        <v>0.34160711470299998</v>
      </c>
      <c r="Q459" s="23">
        <f t="shared" si="79"/>
        <v>0.71722229559700001</v>
      </c>
      <c r="R459" s="23">
        <f t="shared" si="80"/>
        <v>4.73483824801</v>
      </c>
      <c r="S459" s="24">
        <f t="shared" si="81"/>
        <v>0.94163282714378882</v>
      </c>
      <c r="T459" s="24">
        <f t="shared" si="82"/>
        <v>1.9770081734999365</v>
      </c>
      <c r="U459" s="24">
        <f t="shared" si="83"/>
        <v>13.05148204954247</v>
      </c>
    </row>
    <row r="460" spans="1:21" ht="15" x14ac:dyDescent="0.25">
      <c r="A460" s="32">
        <v>5205</v>
      </c>
      <c r="B460" s="23" t="s">
        <v>45</v>
      </c>
      <c r="C460" s="23" t="s">
        <v>46</v>
      </c>
      <c r="D460" s="23">
        <v>0.17044548819185401</v>
      </c>
      <c r="E460" s="26">
        <v>0</v>
      </c>
      <c r="F460" s="26">
        <v>0</v>
      </c>
      <c r="G460" s="26">
        <v>0</v>
      </c>
      <c r="H460" s="31">
        <f t="shared" si="77"/>
        <v>0.17044548819185401</v>
      </c>
      <c r="I460" s="30">
        <f t="shared" si="84"/>
        <v>0</v>
      </c>
      <c r="J460" s="30">
        <f t="shared" si="85"/>
        <v>0</v>
      </c>
      <c r="K460" s="30">
        <f t="shared" si="86"/>
        <v>0</v>
      </c>
      <c r="L460" s="30">
        <f t="shared" si="87"/>
        <v>100</v>
      </c>
      <c r="M460" s="26">
        <v>0</v>
      </c>
      <c r="N460" s="26">
        <v>9.7773049299999994E-7</v>
      </c>
      <c r="O460" s="26">
        <v>1.17650031137E-2</v>
      </c>
      <c r="P460" s="23">
        <f t="shared" si="78"/>
        <v>0</v>
      </c>
      <c r="Q460" s="23">
        <f t="shared" si="79"/>
        <v>9.7773049299999994E-7</v>
      </c>
      <c r="R460" s="23">
        <f t="shared" si="80"/>
        <v>1.1764025383207E-2</v>
      </c>
      <c r="S460" s="24">
        <f t="shared" si="81"/>
        <v>0</v>
      </c>
      <c r="T460" s="24">
        <f t="shared" si="82"/>
        <v>5.736323697224905E-4</v>
      </c>
      <c r="U460" s="24">
        <f t="shared" si="83"/>
        <v>6.9019282986038171</v>
      </c>
    </row>
    <row r="461" spans="1:21" ht="15" x14ac:dyDescent="0.25">
      <c r="A461" s="32">
        <v>5222</v>
      </c>
      <c r="B461" s="23" t="s">
        <v>45</v>
      </c>
      <c r="C461" s="23" t="s">
        <v>46</v>
      </c>
      <c r="D461" s="23">
        <v>0.43601920678350198</v>
      </c>
      <c r="E461" s="26">
        <v>0</v>
      </c>
      <c r="F461" s="26">
        <v>0</v>
      </c>
      <c r="G461" s="26">
        <v>0</v>
      </c>
      <c r="H461" s="31">
        <f t="shared" si="77"/>
        <v>0.43601920678350198</v>
      </c>
      <c r="I461" s="30">
        <f t="shared" si="84"/>
        <v>0</v>
      </c>
      <c r="J461" s="30">
        <f t="shared" si="85"/>
        <v>0</v>
      </c>
      <c r="K461" s="30">
        <f t="shared" si="86"/>
        <v>0</v>
      </c>
      <c r="L461" s="30">
        <f t="shared" si="87"/>
        <v>100</v>
      </c>
      <c r="M461" s="26">
        <v>0</v>
      </c>
      <c r="N461" s="26">
        <v>0</v>
      </c>
      <c r="O461" s="26">
        <v>0.362227569774</v>
      </c>
      <c r="P461" s="23">
        <f t="shared" si="78"/>
        <v>0</v>
      </c>
      <c r="Q461" s="23">
        <f t="shared" si="79"/>
        <v>0</v>
      </c>
      <c r="R461" s="23">
        <f t="shared" si="80"/>
        <v>0.362227569774</v>
      </c>
      <c r="S461" s="24">
        <f t="shared" si="81"/>
        <v>0</v>
      </c>
      <c r="T461" s="24">
        <f t="shared" si="82"/>
        <v>0</v>
      </c>
      <c r="U461" s="24">
        <f t="shared" si="83"/>
        <v>83.076058150314012</v>
      </c>
    </row>
    <row r="462" spans="1:21" ht="15" x14ac:dyDescent="0.25">
      <c r="A462" s="32">
        <v>5224</v>
      </c>
      <c r="B462" s="23" t="s">
        <v>45</v>
      </c>
      <c r="C462" s="23" t="s">
        <v>46</v>
      </c>
      <c r="D462" s="23">
        <v>9.5792057853353998E-2</v>
      </c>
      <c r="E462" s="26">
        <v>0</v>
      </c>
      <c r="F462" s="26">
        <v>0</v>
      </c>
      <c r="G462" s="26">
        <v>0</v>
      </c>
      <c r="H462" s="31">
        <f t="shared" si="77"/>
        <v>9.5792057853353998E-2</v>
      </c>
      <c r="I462" s="30">
        <f t="shared" si="84"/>
        <v>0</v>
      </c>
      <c r="J462" s="30">
        <f t="shared" si="85"/>
        <v>0</v>
      </c>
      <c r="K462" s="30">
        <f t="shared" si="86"/>
        <v>0</v>
      </c>
      <c r="L462" s="30">
        <f t="shared" si="87"/>
        <v>100</v>
      </c>
      <c r="M462" s="26">
        <v>0</v>
      </c>
      <c r="N462" s="26">
        <v>0</v>
      </c>
      <c r="O462" s="26">
        <v>0</v>
      </c>
      <c r="P462" s="23">
        <f t="shared" si="78"/>
        <v>0</v>
      </c>
      <c r="Q462" s="23">
        <f t="shared" si="79"/>
        <v>0</v>
      </c>
      <c r="R462" s="23">
        <f t="shared" si="80"/>
        <v>0</v>
      </c>
      <c r="S462" s="24">
        <f t="shared" si="81"/>
        <v>0</v>
      </c>
      <c r="T462" s="24">
        <f t="shared" si="82"/>
        <v>0</v>
      </c>
      <c r="U462" s="24">
        <f t="shared" si="83"/>
        <v>0</v>
      </c>
    </row>
    <row r="463" spans="1:21" ht="15" x14ac:dyDescent="0.25">
      <c r="A463" s="32">
        <v>5225</v>
      </c>
      <c r="B463" s="23" t="s">
        <v>45</v>
      </c>
      <c r="C463" s="23" t="s">
        <v>46</v>
      </c>
      <c r="D463" s="23">
        <v>0.12228527709411099</v>
      </c>
      <c r="E463" s="26">
        <v>0</v>
      </c>
      <c r="F463" s="26">
        <v>0</v>
      </c>
      <c r="G463" s="26">
        <v>0</v>
      </c>
      <c r="H463" s="31">
        <f t="shared" si="77"/>
        <v>0.12228527709411099</v>
      </c>
      <c r="I463" s="30">
        <f t="shared" si="84"/>
        <v>0</v>
      </c>
      <c r="J463" s="30">
        <f t="shared" si="85"/>
        <v>0</v>
      </c>
      <c r="K463" s="30">
        <f t="shared" si="86"/>
        <v>0</v>
      </c>
      <c r="L463" s="30">
        <f t="shared" si="87"/>
        <v>100</v>
      </c>
      <c r="M463" s="26">
        <v>0</v>
      </c>
      <c r="N463" s="26">
        <v>0</v>
      </c>
      <c r="O463" s="26">
        <v>0</v>
      </c>
      <c r="P463" s="23">
        <f t="shared" si="78"/>
        <v>0</v>
      </c>
      <c r="Q463" s="23">
        <f t="shared" si="79"/>
        <v>0</v>
      </c>
      <c r="R463" s="23">
        <f t="shared" si="80"/>
        <v>0</v>
      </c>
      <c r="S463" s="24">
        <f t="shared" si="81"/>
        <v>0</v>
      </c>
      <c r="T463" s="24">
        <f t="shared" si="82"/>
        <v>0</v>
      </c>
      <c r="U463" s="24">
        <f t="shared" si="83"/>
        <v>0</v>
      </c>
    </row>
    <row r="464" spans="1:21" ht="15" x14ac:dyDescent="0.25">
      <c r="A464" s="32">
        <v>5226</v>
      </c>
      <c r="B464" s="23" t="s">
        <v>45</v>
      </c>
      <c r="C464" s="23" t="s">
        <v>46</v>
      </c>
      <c r="D464" s="23">
        <v>0.39469042955503397</v>
      </c>
      <c r="E464" s="26">
        <v>0</v>
      </c>
      <c r="F464" s="26">
        <v>0</v>
      </c>
      <c r="G464" s="26">
        <v>0</v>
      </c>
      <c r="H464" s="31">
        <f t="shared" si="77"/>
        <v>0.39469042955503397</v>
      </c>
      <c r="I464" s="30">
        <f t="shared" si="84"/>
        <v>0</v>
      </c>
      <c r="J464" s="30">
        <f t="shared" si="85"/>
        <v>0</v>
      </c>
      <c r="K464" s="30">
        <f t="shared" si="86"/>
        <v>0</v>
      </c>
      <c r="L464" s="30">
        <f t="shared" si="87"/>
        <v>100</v>
      </c>
      <c r="M464" s="26">
        <v>3.0146573477300001E-2</v>
      </c>
      <c r="N464" s="26">
        <v>5.4444137017200002E-2</v>
      </c>
      <c r="O464" s="26">
        <v>0.16652638766799999</v>
      </c>
      <c r="P464" s="23">
        <f t="shared" si="78"/>
        <v>3.0146573477300001E-2</v>
      </c>
      <c r="Q464" s="23">
        <f t="shared" si="79"/>
        <v>2.4297563539900001E-2</v>
      </c>
      <c r="R464" s="23">
        <f t="shared" si="80"/>
        <v>0.11208225065079999</v>
      </c>
      <c r="S464" s="24">
        <f t="shared" si="81"/>
        <v>7.6380300153937455</v>
      </c>
      <c r="T464" s="24">
        <f t="shared" si="82"/>
        <v>6.1561065889772362</v>
      </c>
      <c r="U464" s="24">
        <f t="shared" si="83"/>
        <v>28.397509100273666</v>
      </c>
    </row>
    <row r="465" spans="1:21" ht="15" x14ac:dyDescent="0.25">
      <c r="A465" s="32">
        <v>5227</v>
      </c>
      <c r="B465" s="23" t="s">
        <v>45</v>
      </c>
      <c r="C465" s="23" t="s">
        <v>46</v>
      </c>
      <c r="D465" s="23">
        <v>0.21557406968500001</v>
      </c>
      <c r="E465" s="26">
        <v>0</v>
      </c>
      <c r="F465" s="26">
        <v>0</v>
      </c>
      <c r="G465" s="26">
        <v>0</v>
      </c>
      <c r="H465" s="31">
        <f t="shared" si="77"/>
        <v>0.21557406968500001</v>
      </c>
      <c r="I465" s="30">
        <f t="shared" si="84"/>
        <v>0</v>
      </c>
      <c r="J465" s="30">
        <f t="shared" si="85"/>
        <v>0</v>
      </c>
      <c r="K465" s="30">
        <f t="shared" si="86"/>
        <v>0</v>
      </c>
      <c r="L465" s="30">
        <f t="shared" si="87"/>
        <v>100</v>
      </c>
      <c r="M465" s="26">
        <v>0</v>
      </c>
      <c r="N465" s="26">
        <v>0</v>
      </c>
      <c r="O465" s="26">
        <v>2.0405668113999999E-5</v>
      </c>
      <c r="P465" s="23">
        <f t="shared" si="78"/>
        <v>0</v>
      </c>
      <c r="Q465" s="23">
        <f t="shared" si="79"/>
        <v>0</v>
      </c>
      <c r="R465" s="23">
        <f t="shared" si="80"/>
        <v>2.0405668113999999E-5</v>
      </c>
      <c r="S465" s="24">
        <f t="shared" si="81"/>
        <v>0</v>
      </c>
      <c r="T465" s="24">
        <f t="shared" si="82"/>
        <v>0</v>
      </c>
      <c r="U465" s="24">
        <f t="shared" si="83"/>
        <v>9.4657340485416724E-3</v>
      </c>
    </row>
    <row r="466" spans="1:21" ht="15" x14ac:dyDescent="0.25">
      <c r="A466" s="32">
        <v>5228</v>
      </c>
      <c r="B466" s="23" t="s">
        <v>45</v>
      </c>
      <c r="C466" s="23" t="s">
        <v>46</v>
      </c>
      <c r="D466" s="23">
        <v>3.0843965120919998</v>
      </c>
      <c r="E466" s="26">
        <v>0</v>
      </c>
      <c r="F466" s="26">
        <v>0</v>
      </c>
      <c r="G466" s="26">
        <v>0</v>
      </c>
      <c r="H466" s="31">
        <f t="shared" si="77"/>
        <v>3.0843965120919998</v>
      </c>
      <c r="I466" s="30">
        <f t="shared" si="84"/>
        <v>0</v>
      </c>
      <c r="J466" s="30">
        <f t="shared" si="85"/>
        <v>0</v>
      </c>
      <c r="K466" s="30">
        <f t="shared" si="86"/>
        <v>0</v>
      </c>
      <c r="L466" s="30">
        <f t="shared" si="87"/>
        <v>100</v>
      </c>
      <c r="M466" s="26">
        <v>0</v>
      </c>
      <c r="N466" s="26">
        <v>3.7636042802299999E-2</v>
      </c>
      <c r="O466" s="26">
        <v>0.155180290193</v>
      </c>
      <c r="P466" s="23">
        <f t="shared" si="78"/>
        <v>0</v>
      </c>
      <c r="Q466" s="23">
        <f t="shared" si="79"/>
        <v>3.7636042802299999E-2</v>
      </c>
      <c r="R466" s="23">
        <f t="shared" si="80"/>
        <v>0.1175442473907</v>
      </c>
      <c r="S466" s="24">
        <f t="shared" si="81"/>
        <v>0</v>
      </c>
      <c r="T466" s="24">
        <f t="shared" si="82"/>
        <v>1.2202076696284829</v>
      </c>
      <c r="U466" s="24">
        <f t="shared" si="83"/>
        <v>3.8109317958920697</v>
      </c>
    </row>
    <row r="467" spans="1:21" ht="15" x14ac:dyDescent="0.25">
      <c r="A467" s="32">
        <v>5234</v>
      </c>
      <c r="B467" s="23" t="s">
        <v>50</v>
      </c>
      <c r="C467" s="23" t="s">
        <v>48</v>
      </c>
      <c r="D467" s="23">
        <v>2.1395995797254699</v>
      </c>
      <c r="E467" s="26">
        <v>0</v>
      </c>
      <c r="F467" s="26">
        <v>1.24619761943</v>
      </c>
      <c r="G467" s="26">
        <v>1.6636080769699999E-2</v>
      </c>
      <c r="H467" s="31">
        <f t="shared" si="77"/>
        <v>0.87676587952577001</v>
      </c>
      <c r="I467" s="30">
        <f t="shared" si="84"/>
        <v>0</v>
      </c>
      <c r="J467" s="30">
        <f t="shared" si="85"/>
        <v>58.244431866541049</v>
      </c>
      <c r="K467" s="30">
        <f t="shared" si="86"/>
        <v>0.77753243772063929</v>
      </c>
      <c r="L467" s="30">
        <f t="shared" si="87"/>
        <v>40.978035695738313</v>
      </c>
      <c r="M467" s="26">
        <v>0.21039999999699999</v>
      </c>
      <c r="N467" s="26">
        <v>0.25159999999900001</v>
      </c>
      <c r="O467" s="26">
        <v>1.03756452101</v>
      </c>
      <c r="P467" s="23">
        <f t="shared" si="78"/>
        <v>0.21039999999699999</v>
      </c>
      <c r="Q467" s="23">
        <f t="shared" si="79"/>
        <v>4.1200000002000026E-2</v>
      </c>
      <c r="R467" s="23">
        <f t="shared" si="80"/>
        <v>0.78596452101100001</v>
      </c>
      <c r="S467" s="24">
        <f t="shared" si="81"/>
        <v>9.8336156910255248</v>
      </c>
      <c r="T467" s="24">
        <f t="shared" si="82"/>
        <v>1.9255939472228896</v>
      </c>
      <c r="U467" s="24">
        <f t="shared" si="83"/>
        <v>36.734187483428393</v>
      </c>
    </row>
    <row r="468" spans="1:21" ht="15" x14ac:dyDescent="0.25">
      <c r="A468" s="32">
        <v>5237</v>
      </c>
      <c r="B468" s="23" t="s">
        <v>45</v>
      </c>
      <c r="C468" s="23" t="s">
        <v>46</v>
      </c>
      <c r="D468" s="23">
        <v>1.8474051085944999E-2</v>
      </c>
      <c r="E468" s="26">
        <v>0</v>
      </c>
      <c r="F468" s="26">
        <v>0</v>
      </c>
      <c r="G468" s="26">
        <v>0</v>
      </c>
      <c r="H468" s="31">
        <f t="shared" si="77"/>
        <v>1.8474051085944999E-2</v>
      </c>
      <c r="I468" s="30">
        <f t="shared" si="84"/>
        <v>0</v>
      </c>
      <c r="J468" s="30">
        <f t="shared" si="85"/>
        <v>0</v>
      </c>
      <c r="K468" s="30">
        <f t="shared" si="86"/>
        <v>0</v>
      </c>
      <c r="L468" s="30">
        <f t="shared" si="87"/>
        <v>100</v>
      </c>
      <c r="M468" s="26">
        <v>0</v>
      </c>
      <c r="N468" s="26">
        <v>0</v>
      </c>
      <c r="O468" s="26">
        <v>0</v>
      </c>
      <c r="P468" s="23">
        <f t="shared" si="78"/>
        <v>0</v>
      </c>
      <c r="Q468" s="23">
        <f t="shared" si="79"/>
        <v>0</v>
      </c>
      <c r="R468" s="23">
        <f t="shared" si="80"/>
        <v>0</v>
      </c>
      <c r="S468" s="24">
        <f t="shared" si="81"/>
        <v>0</v>
      </c>
      <c r="T468" s="24">
        <f t="shared" si="82"/>
        <v>0</v>
      </c>
      <c r="U468" s="24">
        <f t="shared" si="83"/>
        <v>0</v>
      </c>
    </row>
    <row r="469" spans="1:21" ht="15" x14ac:dyDescent="0.25">
      <c r="A469" s="32">
        <v>5238</v>
      </c>
      <c r="B469" s="23" t="s">
        <v>45</v>
      </c>
      <c r="C469" s="23" t="s">
        <v>46</v>
      </c>
      <c r="D469" s="23">
        <v>0.396056608233263</v>
      </c>
      <c r="E469" s="26">
        <v>0</v>
      </c>
      <c r="F469" s="26">
        <v>0</v>
      </c>
      <c r="G469" s="26">
        <v>0</v>
      </c>
      <c r="H469" s="31">
        <f t="shared" si="77"/>
        <v>0.396056608233263</v>
      </c>
      <c r="I469" s="30">
        <f t="shared" si="84"/>
        <v>0</v>
      </c>
      <c r="J469" s="30">
        <f t="shared" si="85"/>
        <v>0</v>
      </c>
      <c r="K469" s="30">
        <f t="shared" si="86"/>
        <v>0</v>
      </c>
      <c r="L469" s="30">
        <f t="shared" si="87"/>
        <v>100</v>
      </c>
      <c r="M469" s="26">
        <v>0</v>
      </c>
      <c r="N469" s="26">
        <v>0</v>
      </c>
      <c r="O469" s="26">
        <v>0</v>
      </c>
      <c r="P469" s="23">
        <f t="shared" si="78"/>
        <v>0</v>
      </c>
      <c r="Q469" s="23">
        <f t="shared" si="79"/>
        <v>0</v>
      </c>
      <c r="R469" s="23">
        <f t="shared" si="80"/>
        <v>0</v>
      </c>
      <c r="S469" s="24">
        <f t="shared" si="81"/>
        <v>0</v>
      </c>
      <c r="T469" s="24">
        <f t="shared" si="82"/>
        <v>0</v>
      </c>
      <c r="U469" s="24">
        <f t="shared" si="83"/>
        <v>0</v>
      </c>
    </row>
    <row r="470" spans="1:21" ht="15" x14ac:dyDescent="0.25">
      <c r="A470" s="32">
        <v>5239</v>
      </c>
      <c r="B470" s="23" t="s">
        <v>45</v>
      </c>
      <c r="C470" s="23" t="s">
        <v>46</v>
      </c>
      <c r="D470" s="23">
        <v>1.6846716208488799</v>
      </c>
      <c r="E470" s="26">
        <v>0</v>
      </c>
      <c r="F470" s="26">
        <v>0</v>
      </c>
      <c r="G470" s="26">
        <v>0</v>
      </c>
      <c r="H470" s="31">
        <f t="shared" si="77"/>
        <v>1.6846716208488799</v>
      </c>
      <c r="I470" s="30">
        <f t="shared" si="84"/>
        <v>0</v>
      </c>
      <c r="J470" s="30">
        <f t="shared" si="85"/>
        <v>0</v>
      </c>
      <c r="K470" s="30">
        <f t="shared" si="86"/>
        <v>0</v>
      </c>
      <c r="L470" s="30">
        <f t="shared" si="87"/>
        <v>100</v>
      </c>
      <c r="M470" s="26">
        <v>5.48000000012E-2</v>
      </c>
      <c r="N470" s="26">
        <v>7.1199999998999994E-2</v>
      </c>
      <c r="O470" s="26">
        <v>9.6799999999599998E-2</v>
      </c>
      <c r="P470" s="23">
        <f t="shared" si="78"/>
        <v>5.48000000012E-2</v>
      </c>
      <c r="Q470" s="23">
        <f t="shared" si="79"/>
        <v>1.6399999997799994E-2</v>
      </c>
      <c r="R470" s="23">
        <f t="shared" si="80"/>
        <v>2.5600000000600004E-2</v>
      </c>
      <c r="S470" s="24">
        <f t="shared" si="81"/>
        <v>3.2528594488691587</v>
      </c>
      <c r="T470" s="24">
        <f t="shared" si="82"/>
        <v>0.97348348454616274</v>
      </c>
      <c r="U470" s="24">
        <f t="shared" si="83"/>
        <v>1.5195839761163996</v>
      </c>
    </row>
    <row r="471" spans="1:21" ht="15" x14ac:dyDescent="0.25">
      <c r="A471" s="32">
        <v>5240</v>
      </c>
      <c r="B471" s="23" t="s">
        <v>45</v>
      </c>
      <c r="C471" s="23" t="s">
        <v>46</v>
      </c>
      <c r="D471" s="23">
        <v>0.78953179609441704</v>
      </c>
      <c r="E471" s="26">
        <v>0</v>
      </c>
      <c r="F471" s="26">
        <v>0</v>
      </c>
      <c r="G471" s="26">
        <v>0</v>
      </c>
      <c r="H471" s="31">
        <f t="shared" si="77"/>
        <v>0.78953179609441704</v>
      </c>
      <c r="I471" s="30">
        <f t="shared" si="84"/>
        <v>0</v>
      </c>
      <c r="J471" s="30">
        <f t="shared" si="85"/>
        <v>0</v>
      </c>
      <c r="K471" s="30">
        <f t="shared" si="86"/>
        <v>0</v>
      </c>
      <c r="L471" s="30">
        <f t="shared" si="87"/>
        <v>100</v>
      </c>
      <c r="M471" s="26">
        <v>0</v>
      </c>
      <c r="N471" s="26">
        <v>0</v>
      </c>
      <c r="O471" s="26">
        <v>1.2E-2</v>
      </c>
      <c r="P471" s="23">
        <f t="shared" si="78"/>
        <v>0</v>
      </c>
      <c r="Q471" s="23">
        <f t="shared" si="79"/>
        <v>0</v>
      </c>
      <c r="R471" s="23">
        <f t="shared" si="80"/>
        <v>1.2E-2</v>
      </c>
      <c r="S471" s="24">
        <f t="shared" si="81"/>
        <v>0</v>
      </c>
      <c r="T471" s="24">
        <f t="shared" si="82"/>
        <v>0</v>
      </c>
      <c r="U471" s="24">
        <f t="shared" si="83"/>
        <v>1.519888123487932</v>
      </c>
    </row>
    <row r="472" spans="1:21" ht="15" x14ac:dyDescent="0.25">
      <c r="A472" s="32">
        <v>5241</v>
      </c>
      <c r="B472" s="23" t="s">
        <v>45</v>
      </c>
      <c r="C472" s="23" t="s">
        <v>46</v>
      </c>
      <c r="D472" s="23">
        <v>5.2280762995935603</v>
      </c>
      <c r="E472" s="26">
        <v>0</v>
      </c>
      <c r="F472" s="26">
        <v>0</v>
      </c>
      <c r="G472" s="26">
        <v>0</v>
      </c>
      <c r="H472" s="31">
        <f t="shared" si="77"/>
        <v>5.2280762995935603</v>
      </c>
      <c r="I472" s="30">
        <f t="shared" si="84"/>
        <v>0</v>
      </c>
      <c r="J472" s="30">
        <f t="shared" si="85"/>
        <v>0</v>
      </c>
      <c r="K472" s="30">
        <f t="shared" si="86"/>
        <v>0</v>
      </c>
      <c r="L472" s="30">
        <f t="shared" si="87"/>
        <v>100</v>
      </c>
      <c r="M472" s="26">
        <v>0</v>
      </c>
      <c r="N472" s="26">
        <v>6.2140855866899998E-2</v>
      </c>
      <c r="O472" s="26">
        <v>0.37779379459500001</v>
      </c>
      <c r="P472" s="23">
        <f t="shared" si="78"/>
        <v>0</v>
      </c>
      <c r="Q472" s="23">
        <f t="shared" si="79"/>
        <v>6.2140855866899998E-2</v>
      </c>
      <c r="R472" s="23">
        <f t="shared" si="80"/>
        <v>0.31565293872810002</v>
      </c>
      <c r="S472" s="24">
        <f t="shared" si="81"/>
        <v>0</v>
      </c>
      <c r="T472" s="24">
        <f t="shared" si="82"/>
        <v>1.1885988709026862</v>
      </c>
      <c r="U472" s="24">
        <f t="shared" si="83"/>
        <v>6.0376498092164308</v>
      </c>
    </row>
    <row r="473" spans="1:21" ht="15" x14ac:dyDescent="0.25">
      <c r="A473" s="32">
        <v>5242</v>
      </c>
      <c r="B473" s="23" t="s">
        <v>45</v>
      </c>
      <c r="C473" s="23" t="s">
        <v>46</v>
      </c>
      <c r="D473" s="23">
        <v>0.23588028795664701</v>
      </c>
      <c r="E473" s="26">
        <v>0</v>
      </c>
      <c r="F473" s="26">
        <v>0</v>
      </c>
      <c r="G473" s="26">
        <v>0</v>
      </c>
      <c r="H473" s="31">
        <f t="shared" si="77"/>
        <v>0.23588028795664701</v>
      </c>
      <c r="I473" s="30">
        <f t="shared" si="84"/>
        <v>0</v>
      </c>
      <c r="J473" s="30">
        <f t="shared" si="85"/>
        <v>0</v>
      </c>
      <c r="K473" s="30">
        <f t="shared" si="86"/>
        <v>0</v>
      </c>
      <c r="L473" s="30">
        <f t="shared" si="87"/>
        <v>100</v>
      </c>
      <c r="M473" s="26">
        <v>0</v>
      </c>
      <c r="N473" s="26">
        <v>0</v>
      </c>
      <c r="O473" s="26">
        <v>1.39676283663E-4</v>
      </c>
      <c r="P473" s="23">
        <f t="shared" si="78"/>
        <v>0</v>
      </c>
      <c r="Q473" s="23">
        <f t="shared" si="79"/>
        <v>0</v>
      </c>
      <c r="R473" s="23">
        <f t="shared" si="80"/>
        <v>1.39676283663E-4</v>
      </c>
      <c r="S473" s="24">
        <f t="shared" si="81"/>
        <v>0</v>
      </c>
      <c r="T473" s="24">
        <f t="shared" si="82"/>
        <v>0</v>
      </c>
      <c r="U473" s="24">
        <f t="shared" si="83"/>
        <v>5.9214902980223354E-2</v>
      </c>
    </row>
    <row r="474" spans="1:21" ht="15" x14ac:dyDescent="0.25">
      <c r="A474" s="32">
        <v>5244</v>
      </c>
      <c r="B474" s="23" t="s">
        <v>45</v>
      </c>
      <c r="C474" s="23" t="s">
        <v>46</v>
      </c>
      <c r="D474" s="23">
        <v>0.27789941437716498</v>
      </c>
      <c r="E474" s="26">
        <v>0</v>
      </c>
      <c r="F474" s="26">
        <v>0</v>
      </c>
      <c r="G474" s="26">
        <v>0</v>
      </c>
      <c r="H474" s="31">
        <f t="shared" si="77"/>
        <v>0.27789941437716498</v>
      </c>
      <c r="I474" s="30">
        <f t="shared" si="84"/>
        <v>0</v>
      </c>
      <c r="J474" s="30">
        <f t="shared" si="85"/>
        <v>0</v>
      </c>
      <c r="K474" s="30">
        <f t="shared" si="86"/>
        <v>0</v>
      </c>
      <c r="L474" s="30">
        <f t="shared" si="87"/>
        <v>100</v>
      </c>
      <c r="M474" s="26">
        <v>0</v>
      </c>
      <c r="N474" s="26">
        <v>2.1282519399999999E-7</v>
      </c>
      <c r="O474" s="26">
        <v>4.2244535766199998E-4</v>
      </c>
      <c r="P474" s="23">
        <f t="shared" si="78"/>
        <v>0</v>
      </c>
      <c r="Q474" s="23">
        <f t="shared" si="79"/>
        <v>2.1282519399999999E-7</v>
      </c>
      <c r="R474" s="23">
        <f t="shared" si="80"/>
        <v>4.2223253246799995E-4</v>
      </c>
      <c r="S474" s="24">
        <f t="shared" si="81"/>
        <v>0</v>
      </c>
      <c r="T474" s="24">
        <f t="shared" si="82"/>
        <v>7.6583534541441582E-5</v>
      </c>
      <c r="U474" s="24">
        <f t="shared" si="83"/>
        <v>0.15193717964980888</v>
      </c>
    </row>
    <row r="475" spans="1:21" ht="15" x14ac:dyDescent="0.25">
      <c r="A475" s="32">
        <v>5245</v>
      </c>
      <c r="B475" s="23" t="s">
        <v>45</v>
      </c>
      <c r="C475" s="23" t="s">
        <v>46</v>
      </c>
      <c r="D475" s="23">
        <v>0.38959473269376299</v>
      </c>
      <c r="E475" s="26">
        <v>0</v>
      </c>
      <c r="F475" s="26">
        <v>0</v>
      </c>
      <c r="G475" s="26">
        <v>0</v>
      </c>
      <c r="H475" s="31">
        <f t="shared" si="77"/>
        <v>0.38959473269376299</v>
      </c>
      <c r="I475" s="30">
        <f t="shared" si="84"/>
        <v>0</v>
      </c>
      <c r="J475" s="30">
        <f t="shared" si="85"/>
        <v>0</v>
      </c>
      <c r="K475" s="30">
        <f t="shared" si="86"/>
        <v>0</v>
      </c>
      <c r="L475" s="30">
        <f t="shared" si="87"/>
        <v>100</v>
      </c>
      <c r="M475" s="26">
        <v>0</v>
      </c>
      <c r="N475" s="26">
        <v>0</v>
      </c>
      <c r="O475" s="26">
        <v>4.7262640476100001E-2</v>
      </c>
      <c r="P475" s="23">
        <f t="shared" si="78"/>
        <v>0</v>
      </c>
      <c r="Q475" s="23">
        <f t="shared" si="79"/>
        <v>0</v>
      </c>
      <c r="R475" s="23">
        <f t="shared" si="80"/>
        <v>4.7262640476100001E-2</v>
      </c>
      <c r="S475" s="24">
        <f t="shared" si="81"/>
        <v>0</v>
      </c>
      <c r="T475" s="24">
        <f t="shared" si="82"/>
        <v>0</v>
      </c>
      <c r="U475" s="24">
        <f t="shared" si="83"/>
        <v>12.131231895594011</v>
      </c>
    </row>
    <row r="476" spans="1:21" ht="15" x14ac:dyDescent="0.25">
      <c r="A476" s="32">
        <v>5246</v>
      </c>
      <c r="B476" s="23" t="s">
        <v>45</v>
      </c>
      <c r="C476" s="23" t="s">
        <v>46</v>
      </c>
      <c r="D476" s="23">
        <v>2.8861097817826E-2</v>
      </c>
      <c r="E476" s="26">
        <v>0</v>
      </c>
      <c r="F476" s="26">
        <v>0</v>
      </c>
      <c r="G476" s="26">
        <v>0</v>
      </c>
      <c r="H476" s="31">
        <f t="shared" si="77"/>
        <v>2.8861097817826E-2</v>
      </c>
      <c r="I476" s="30">
        <f t="shared" si="84"/>
        <v>0</v>
      </c>
      <c r="J476" s="30">
        <f t="shared" si="85"/>
        <v>0</v>
      </c>
      <c r="K476" s="30">
        <f t="shared" si="86"/>
        <v>0</v>
      </c>
      <c r="L476" s="30">
        <f t="shared" si="87"/>
        <v>100</v>
      </c>
      <c r="M476" s="26">
        <v>0</v>
      </c>
      <c r="N476" s="26">
        <v>0</v>
      </c>
      <c r="O476" s="26">
        <v>0</v>
      </c>
      <c r="P476" s="23">
        <f t="shared" si="78"/>
        <v>0</v>
      </c>
      <c r="Q476" s="23">
        <f t="shared" si="79"/>
        <v>0</v>
      </c>
      <c r="R476" s="23">
        <f t="shared" si="80"/>
        <v>0</v>
      </c>
      <c r="S476" s="24">
        <f t="shared" si="81"/>
        <v>0</v>
      </c>
      <c r="T476" s="24">
        <f t="shared" si="82"/>
        <v>0</v>
      </c>
      <c r="U476" s="24">
        <f t="shared" si="83"/>
        <v>0</v>
      </c>
    </row>
    <row r="477" spans="1:21" ht="15" x14ac:dyDescent="0.25">
      <c r="A477" s="32">
        <v>5253</v>
      </c>
      <c r="B477" s="23" t="s">
        <v>50</v>
      </c>
      <c r="C477" s="23" t="s">
        <v>48</v>
      </c>
      <c r="D477" s="23">
        <v>1.7126250919752199</v>
      </c>
      <c r="E477" s="26">
        <v>0</v>
      </c>
      <c r="F477" s="26">
        <v>0.10104361268000001</v>
      </c>
      <c r="G477" s="26">
        <v>4.2387951806099999E-2</v>
      </c>
      <c r="H477" s="31">
        <f t="shared" si="77"/>
        <v>1.56919352748912</v>
      </c>
      <c r="I477" s="30">
        <f t="shared" si="84"/>
        <v>0</v>
      </c>
      <c r="J477" s="30">
        <f t="shared" si="85"/>
        <v>5.8999259764122396</v>
      </c>
      <c r="K477" s="30">
        <f t="shared" si="86"/>
        <v>2.4750280726771758</v>
      </c>
      <c r="L477" s="30">
        <f t="shared" si="87"/>
        <v>91.625045950910589</v>
      </c>
      <c r="M477" s="26">
        <v>9.49022594064E-2</v>
      </c>
      <c r="N477" s="26">
        <v>0.16290249857399999</v>
      </c>
      <c r="O477" s="26">
        <v>0.20675173699900001</v>
      </c>
      <c r="P477" s="23">
        <f t="shared" si="78"/>
        <v>9.49022594064E-2</v>
      </c>
      <c r="Q477" s="23">
        <f t="shared" si="79"/>
        <v>6.8000239167599993E-2</v>
      </c>
      <c r="R477" s="23">
        <f t="shared" si="80"/>
        <v>4.384923842500002E-2</v>
      </c>
      <c r="S477" s="24">
        <f t="shared" si="81"/>
        <v>5.5413330010800257</v>
      </c>
      <c r="T477" s="24">
        <f t="shared" si="82"/>
        <v>3.9705268529712687</v>
      </c>
      <c r="U477" s="24">
        <f t="shared" si="83"/>
        <v>2.560352445521362</v>
      </c>
    </row>
    <row r="478" spans="1:21" ht="15" x14ac:dyDescent="0.25">
      <c r="A478" s="32">
        <v>5257</v>
      </c>
      <c r="B478" s="23" t="s">
        <v>45</v>
      </c>
      <c r="C478" s="23" t="s">
        <v>46</v>
      </c>
      <c r="D478" s="23">
        <v>8.9638690479220004E-2</v>
      </c>
      <c r="E478" s="26">
        <v>0</v>
      </c>
      <c r="F478" s="26">
        <v>0</v>
      </c>
      <c r="G478" s="26">
        <v>0</v>
      </c>
      <c r="H478" s="31">
        <f t="shared" si="77"/>
        <v>8.9638690479220004E-2</v>
      </c>
      <c r="I478" s="30">
        <f t="shared" si="84"/>
        <v>0</v>
      </c>
      <c r="J478" s="30">
        <f t="shared" si="85"/>
        <v>0</v>
      </c>
      <c r="K478" s="30">
        <f t="shared" si="86"/>
        <v>0</v>
      </c>
      <c r="L478" s="30">
        <f t="shared" si="87"/>
        <v>100</v>
      </c>
      <c r="M478" s="26">
        <v>0</v>
      </c>
      <c r="N478" s="26">
        <v>0</v>
      </c>
      <c r="O478" s="26">
        <v>0</v>
      </c>
      <c r="P478" s="23">
        <f t="shared" si="78"/>
        <v>0</v>
      </c>
      <c r="Q478" s="23">
        <f t="shared" si="79"/>
        <v>0</v>
      </c>
      <c r="R478" s="23">
        <f t="shared" si="80"/>
        <v>0</v>
      </c>
      <c r="S478" s="24">
        <f t="shared" si="81"/>
        <v>0</v>
      </c>
      <c r="T478" s="24">
        <f t="shared" si="82"/>
        <v>0</v>
      </c>
      <c r="U478" s="24">
        <f t="shared" si="83"/>
        <v>0</v>
      </c>
    </row>
    <row r="479" spans="1:21" ht="15" x14ac:dyDescent="0.25">
      <c r="A479" s="32">
        <v>5260</v>
      </c>
      <c r="B479" s="23" t="s">
        <v>45</v>
      </c>
      <c r="C479" s="23" t="s">
        <v>46</v>
      </c>
      <c r="D479" s="23">
        <v>0.223823365981038</v>
      </c>
      <c r="E479" s="26">
        <v>0</v>
      </c>
      <c r="F479" s="26">
        <v>0</v>
      </c>
      <c r="G479" s="26">
        <v>0</v>
      </c>
      <c r="H479" s="31">
        <f t="shared" si="77"/>
        <v>0.223823365981038</v>
      </c>
      <c r="I479" s="30">
        <f t="shared" si="84"/>
        <v>0</v>
      </c>
      <c r="J479" s="30">
        <f t="shared" si="85"/>
        <v>0</v>
      </c>
      <c r="K479" s="30">
        <f t="shared" si="86"/>
        <v>0</v>
      </c>
      <c r="L479" s="30">
        <f t="shared" si="87"/>
        <v>100</v>
      </c>
      <c r="M479" s="26">
        <v>1.3188403363400001E-3</v>
      </c>
      <c r="N479" s="26">
        <v>3.20434671565E-2</v>
      </c>
      <c r="O479" s="26">
        <v>7.61647092611E-2</v>
      </c>
      <c r="P479" s="23">
        <f t="shared" si="78"/>
        <v>1.3188403363400001E-3</v>
      </c>
      <c r="Q479" s="23">
        <f t="shared" si="79"/>
        <v>3.072462682016E-2</v>
      </c>
      <c r="R479" s="23">
        <f t="shared" si="80"/>
        <v>4.41212421046E-2</v>
      </c>
      <c r="S479" s="24">
        <f t="shared" si="81"/>
        <v>0.58923264358902117</v>
      </c>
      <c r="T479" s="24">
        <f t="shared" si="82"/>
        <v>13.72717575106209</v>
      </c>
      <c r="U479" s="24">
        <f t="shared" si="83"/>
        <v>19.712527291872597</v>
      </c>
    </row>
    <row r="480" spans="1:21" ht="15" x14ac:dyDescent="0.25">
      <c r="A480" s="32">
        <v>5276</v>
      </c>
      <c r="B480" s="23" t="s">
        <v>45</v>
      </c>
      <c r="C480" s="23" t="s">
        <v>46</v>
      </c>
      <c r="D480" s="23">
        <v>0.23536220545077799</v>
      </c>
      <c r="E480" s="26">
        <v>0</v>
      </c>
      <c r="F480" s="26">
        <v>0</v>
      </c>
      <c r="G480" s="26">
        <v>0</v>
      </c>
      <c r="H480" s="31">
        <f t="shared" si="77"/>
        <v>0.23536220545077799</v>
      </c>
      <c r="I480" s="30">
        <f t="shared" si="84"/>
        <v>0</v>
      </c>
      <c r="J480" s="30">
        <f t="shared" si="85"/>
        <v>0</v>
      </c>
      <c r="K480" s="30">
        <f t="shared" si="86"/>
        <v>0</v>
      </c>
      <c r="L480" s="30">
        <f t="shared" si="87"/>
        <v>100</v>
      </c>
      <c r="M480" s="26">
        <v>0</v>
      </c>
      <c r="N480" s="26">
        <v>0</v>
      </c>
      <c r="O480" s="26">
        <v>2.8779798199400001E-3</v>
      </c>
      <c r="P480" s="23">
        <f t="shared" si="78"/>
        <v>0</v>
      </c>
      <c r="Q480" s="23">
        <f t="shared" si="79"/>
        <v>0</v>
      </c>
      <c r="R480" s="23">
        <f t="shared" si="80"/>
        <v>2.8779798199400001E-3</v>
      </c>
      <c r="S480" s="24">
        <f t="shared" si="81"/>
        <v>0</v>
      </c>
      <c r="T480" s="24">
        <f t="shared" si="82"/>
        <v>0</v>
      </c>
      <c r="U480" s="24">
        <f t="shared" si="83"/>
        <v>1.2227875815609148</v>
      </c>
    </row>
    <row r="481" spans="1:21" ht="15" x14ac:dyDescent="0.25">
      <c r="A481" s="32">
        <v>5278</v>
      </c>
      <c r="B481" s="23" t="s">
        <v>45</v>
      </c>
      <c r="C481" s="23" t="s">
        <v>46</v>
      </c>
      <c r="D481" s="23">
        <v>0.21313271363767899</v>
      </c>
      <c r="E481" s="26">
        <v>0</v>
      </c>
      <c r="F481" s="26">
        <v>0</v>
      </c>
      <c r="G481" s="26">
        <v>0</v>
      </c>
      <c r="H481" s="31">
        <f t="shared" si="77"/>
        <v>0.21313271363767899</v>
      </c>
      <c r="I481" s="30">
        <f t="shared" si="84"/>
        <v>0</v>
      </c>
      <c r="J481" s="30">
        <f t="shared" si="85"/>
        <v>0</v>
      </c>
      <c r="K481" s="30">
        <f t="shared" si="86"/>
        <v>0</v>
      </c>
      <c r="L481" s="30">
        <f t="shared" si="87"/>
        <v>100</v>
      </c>
      <c r="M481" s="26">
        <v>0</v>
      </c>
      <c r="N481" s="26">
        <v>0</v>
      </c>
      <c r="O481" s="26">
        <v>0</v>
      </c>
      <c r="P481" s="23">
        <f t="shared" si="78"/>
        <v>0</v>
      </c>
      <c r="Q481" s="23">
        <f t="shared" si="79"/>
        <v>0</v>
      </c>
      <c r="R481" s="23">
        <f t="shared" si="80"/>
        <v>0</v>
      </c>
      <c r="S481" s="24">
        <f t="shared" si="81"/>
        <v>0</v>
      </c>
      <c r="T481" s="24">
        <f t="shared" si="82"/>
        <v>0</v>
      </c>
      <c r="U481" s="24">
        <f t="shared" si="83"/>
        <v>0</v>
      </c>
    </row>
    <row r="482" spans="1:21" ht="15" x14ac:dyDescent="0.25">
      <c r="A482" s="32">
        <v>5290</v>
      </c>
      <c r="B482" s="23" t="s">
        <v>52</v>
      </c>
      <c r="C482" s="23" t="s">
        <v>46</v>
      </c>
      <c r="D482" s="23">
        <v>0.31407764094322799</v>
      </c>
      <c r="E482" s="26">
        <v>0</v>
      </c>
      <c r="F482" s="26">
        <v>0</v>
      </c>
      <c r="G482" s="26">
        <v>0.272939533806</v>
      </c>
      <c r="H482" s="31">
        <f t="shared" si="77"/>
        <v>4.1138107137227986E-2</v>
      </c>
      <c r="I482" s="30">
        <f t="shared" si="84"/>
        <v>0</v>
      </c>
      <c r="J482" s="30">
        <f t="shared" si="85"/>
        <v>0</v>
      </c>
      <c r="K482" s="30">
        <f t="shared" si="86"/>
        <v>86.901930677496381</v>
      </c>
      <c r="L482" s="30">
        <f t="shared" si="87"/>
        <v>13.098069322503619</v>
      </c>
      <c r="M482" s="26">
        <v>0</v>
      </c>
      <c r="N482" s="26">
        <v>0</v>
      </c>
      <c r="O482" s="26">
        <v>0</v>
      </c>
      <c r="P482" s="23">
        <f t="shared" si="78"/>
        <v>0</v>
      </c>
      <c r="Q482" s="23">
        <f t="shared" si="79"/>
        <v>0</v>
      </c>
      <c r="R482" s="23">
        <f t="shared" si="80"/>
        <v>0</v>
      </c>
      <c r="S482" s="24">
        <f t="shared" si="81"/>
        <v>0</v>
      </c>
      <c r="T482" s="24">
        <f t="shared" si="82"/>
        <v>0</v>
      </c>
      <c r="U482" s="24">
        <f t="shared" si="83"/>
        <v>0</v>
      </c>
    </row>
    <row r="483" spans="1:21" ht="15" x14ac:dyDescent="0.25">
      <c r="A483" s="32">
        <v>5294</v>
      </c>
      <c r="B483" s="23" t="s">
        <v>50</v>
      </c>
      <c r="C483" s="23" t="s">
        <v>48</v>
      </c>
      <c r="D483" s="23">
        <v>4.3835007547196101</v>
      </c>
      <c r="E483" s="26">
        <v>0</v>
      </c>
      <c r="F483" s="26">
        <v>2.70280759674</v>
      </c>
      <c r="G483" s="26">
        <v>7.3539403732599998E-2</v>
      </c>
      <c r="H483" s="31">
        <f t="shared" si="77"/>
        <v>1.60715375424701</v>
      </c>
      <c r="I483" s="30">
        <f t="shared" si="84"/>
        <v>0</v>
      </c>
      <c r="J483" s="30">
        <f t="shared" si="85"/>
        <v>61.658654759667876</v>
      </c>
      <c r="K483" s="30">
        <f t="shared" si="86"/>
        <v>1.6776409506356738</v>
      </c>
      <c r="L483" s="30">
        <f t="shared" si="87"/>
        <v>36.663704289696447</v>
      </c>
      <c r="M483" s="26">
        <v>3.1600000000600002E-2</v>
      </c>
      <c r="N483" s="26">
        <v>9.9600000005099998E-2</v>
      </c>
      <c r="O483" s="26">
        <v>0.46550137171</v>
      </c>
      <c r="P483" s="23">
        <f t="shared" si="78"/>
        <v>3.1600000000600002E-2</v>
      </c>
      <c r="Q483" s="23">
        <f t="shared" si="79"/>
        <v>6.8000000004499989E-2</v>
      </c>
      <c r="R483" s="23">
        <f t="shared" si="80"/>
        <v>0.3659013717049</v>
      </c>
      <c r="S483" s="24">
        <f t="shared" si="81"/>
        <v>0.72088501334411859</v>
      </c>
      <c r="T483" s="24">
        <f t="shared" si="82"/>
        <v>1.5512715477757364</v>
      </c>
      <c r="U483" s="24">
        <f t="shared" si="83"/>
        <v>8.3472409879465115</v>
      </c>
    </row>
    <row r="484" spans="1:21" ht="15" x14ac:dyDescent="0.25">
      <c r="A484" s="32">
        <v>5296</v>
      </c>
      <c r="B484" s="23" t="s">
        <v>50</v>
      </c>
      <c r="C484" s="23" t="s">
        <v>48</v>
      </c>
      <c r="D484" s="23">
        <v>7.7894039113460298</v>
      </c>
      <c r="E484" s="26">
        <v>0</v>
      </c>
      <c r="F484" s="26">
        <v>0</v>
      </c>
      <c r="G484" s="26">
        <v>0</v>
      </c>
      <c r="H484" s="31">
        <f t="shared" si="77"/>
        <v>7.7894039113460298</v>
      </c>
      <c r="I484" s="30">
        <f t="shared" si="84"/>
        <v>0</v>
      </c>
      <c r="J484" s="30">
        <f t="shared" si="85"/>
        <v>0</v>
      </c>
      <c r="K484" s="30">
        <f t="shared" si="86"/>
        <v>0</v>
      </c>
      <c r="L484" s="30">
        <f t="shared" si="87"/>
        <v>100</v>
      </c>
      <c r="M484" s="26">
        <v>2.52406997432E-2</v>
      </c>
      <c r="N484" s="26">
        <v>0.16545821208700001</v>
      </c>
      <c r="O484" s="26">
        <v>0.78946763103299999</v>
      </c>
      <c r="P484" s="23">
        <f t="shared" si="78"/>
        <v>2.52406997432E-2</v>
      </c>
      <c r="Q484" s="23">
        <f t="shared" si="79"/>
        <v>0.1402175123438</v>
      </c>
      <c r="R484" s="23">
        <f t="shared" si="80"/>
        <v>0.62400941894599993</v>
      </c>
      <c r="S484" s="24">
        <f t="shared" si="81"/>
        <v>0.32403891273932334</v>
      </c>
      <c r="T484" s="24">
        <f t="shared" si="82"/>
        <v>1.8001058096314593</v>
      </c>
      <c r="U484" s="24">
        <f t="shared" si="83"/>
        <v>8.0110034868915854</v>
      </c>
    </row>
    <row r="485" spans="1:21" ht="15" x14ac:dyDescent="0.25">
      <c r="A485" s="32">
        <v>5297</v>
      </c>
      <c r="B485" s="23" t="s">
        <v>45</v>
      </c>
      <c r="C485" s="23" t="s">
        <v>46</v>
      </c>
      <c r="D485" s="23">
        <v>9.1059704310924499</v>
      </c>
      <c r="E485" s="26">
        <v>0</v>
      </c>
      <c r="F485" s="26">
        <v>0</v>
      </c>
      <c r="G485" s="26">
        <v>0</v>
      </c>
      <c r="H485" s="31">
        <f t="shared" si="77"/>
        <v>9.1059704310924499</v>
      </c>
      <c r="I485" s="30">
        <f t="shared" si="84"/>
        <v>0</v>
      </c>
      <c r="J485" s="30">
        <f t="shared" si="85"/>
        <v>0</v>
      </c>
      <c r="K485" s="30">
        <f t="shared" si="86"/>
        <v>0</v>
      </c>
      <c r="L485" s="30">
        <f t="shared" si="87"/>
        <v>100</v>
      </c>
      <c r="M485" s="26">
        <v>0.25007926834600003</v>
      </c>
      <c r="N485" s="26">
        <v>0.40435302464400003</v>
      </c>
      <c r="O485" s="26">
        <v>0.71404056992700005</v>
      </c>
      <c r="P485" s="23">
        <f t="shared" si="78"/>
        <v>0.25007926834600003</v>
      </c>
      <c r="Q485" s="23">
        <f t="shared" si="79"/>
        <v>0.154273756298</v>
      </c>
      <c r="R485" s="23">
        <f t="shared" si="80"/>
        <v>0.30968754528300002</v>
      </c>
      <c r="S485" s="24">
        <f t="shared" si="81"/>
        <v>2.7463219899342217</v>
      </c>
      <c r="T485" s="24">
        <f t="shared" si="82"/>
        <v>1.6942044504255178</v>
      </c>
      <c r="U485" s="24">
        <f t="shared" si="83"/>
        <v>3.4009285185636888</v>
      </c>
    </row>
    <row r="486" spans="1:21" ht="15" x14ac:dyDescent="0.25">
      <c r="A486" s="32">
        <v>5298</v>
      </c>
      <c r="B486" s="23" t="s">
        <v>45</v>
      </c>
      <c r="C486" s="23" t="s">
        <v>46</v>
      </c>
      <c r="D486" s="23">
        <v>9.8139599732835994E-2</v>
      </c>
      <c r="E486" s="26">
        <v>0</v>
      </c>
      <c r="F486" s="26">
        <v>0</v>
      </c>
      <c r="G486" s="26">
        <v>0</v>
      </c>
      <c r="H486" s="31">
        <f t="shared" si="77"/>
        <v>9.8139599732835994E-2</v>
      </c>
      <c r="I486" s="30">
        <f t="shared" si="84"/>
        <v>0</v>
      </c>
      <c r="J486" s="30">
        <f t="shared" si="85"/>
        <v>0</v>
      </c>
      <c r="K486" s="30">
        <f t="shared" si="86"/>
        <v>0</v>
      </c>
      <c r="L486" s="30">
        <f t="shared" si="87"/>
        <v>100</v>
      </c>
      <c r="M486" s="26">
        <v>0</v>
      </c>
      <c r="N486" s="26">
        <v>0</v>
      </c>
      <c r="O486" s="26">
        <v>1.3328609641600001E-4</v>
      </c>
      <c r="P486" s="23">
        <f t="shared" si="78"/>
        <v>0</v>
      </c>
      <c r="Q486" s="23">
        <f t="shared" si="79"/>
        <v>0</v>
      </c>
      <c r="R486" s="23">
        <f t="shared" si="80"/>
        <v>1.3328609641600001E-4</v>
      </c>
      <c r="S486" s="24">
        <f t="shared" si="81"/>
        <v>0</v>
      </c>
      <c r="T486" s="24">
        <f t="shared" si="82"/>
        <v>0</v>
      </c>
      <c r="U486" s="24">
        <f t="shared" si="83"/>
        <v>0.13581275731594872</v>
      </c>
    </row>
    <row r="487" spans="1:21" ht="15" x14ac:dyDescent="0.25">
      <c r="A487" s="32">
        <v>5301</v>
      </c>
      <c r="B487" s="23" t="s">
        <v>45</v>
      </c>
      <c r="C487" s="23" t="s">
        <v>46</v>
      </c>
      <c r="D487" s="23">
        <v>0.173360790678594</v>
      </c>
      <c r="E487" s="26">
        <v>0</v>
      </c>
      <c r="F487" s="26">
        <v>0</v>
      </c>
      <c r="G487" s="26">
        <v>0</v>
      </c>
      <c r="H487" s="31">
        <f t="shared" si="77"/>
        <v>0.173360790678594</v>
      </c>
      <c r="I487" s="30">
        <f t="shared" si="84"/>
        <v>0</v>
      </c>
      <c r="J487" s="30">
        <f t="shared" si="85"/>
        <v>0</v>
      </c>
      <c r="K487" s="30">
        <f t="shared" si="86"/>
        <v>0</v>
      </c>
      <c r="L487" s="30">
        <f t="shared" si="87"/>
        <v>100</v>
      </c>
      <c r="M487" s="26">
        <v>0</v>
      </c>
      <c r="N487" s="26">
        <v>0</v>
      </c>
      <c r="O487" s="26">
        <v>1.68360463678E-3</v>
      </c>
      <c r="P487" s="23">
        <f t="shared" si="78"/>
        <v>0</v>
      </c>
      <c r="Q487" s="23">
        <f t="shared" si="79"/>
        <v>0</v>
      </c>
      <c r="R487" s="23">
        <f t="shared" si="80"/>
        <v>1.68360463678E-3</v>
      </c>
      <c r="S487" s="24">
        <f t="shared" si="81"/>
        <v>0</v>
      </c>
      <c r="T487" s="24">
        <f t="shared" si="82"/>
        <v>0</v>
      </c>
      <c r="U487" s="24">
        <f t="shared" si="83"/>
        <v>0.97115652864167845</v>
      </c>
    </row>
    <row r="488" spans="1:21" ht="15" x14ac:dyDescent="0.25">
      <c r="A488" s="32">
        <v>5302</v>
      </c>
      <c r="B488" s="23" t="s">
        <v>45</v>
      </c>
      <c r="C488" s="23" t="s">
        <v>46</v>
      </c>
      <c r="D488" s="23">
        <v>0.156535157331923</v>
      </c>
      <c r="E488" s="26">
        <v>0</v>
      </c>
      <c r="F488" s="26">
        <v>0</v>
      </c>
      <c r="G488" s="26">
        <v>0</v>
      </c>
      <c r="H488" s="31">
        <f t="shared" si="77"/>
        <v>0.156535157331923</v>
      </c>
      <c r="I488" s="30">
        <f t="shared" si="84"/>
        <v>0</v>
      </c>
      <c r="J488" s="30">
        <f t="shared" si="85"/>
        <v>0</v>
      </c>
      <c r="K488" s="30">
        <f t="shared" si="86"/>
        <v>0</v>
      </c>
      <c r="L488" s="30">
        <f t="shared" si="87"/>
        <v>100</v>
      </c>
      <c r="M488" s="26">
        <v>0</v>
      </c>
      <c r="N488" s="26">
        <v>0</v>
      </c>
      <c r="O488" s="26">
        <v>2.0889245798999999E-5</v>
      </c>
      <c r="P488" s="23">
        <f t="shared" si="78"/>
        <v>0</v>
      </c>
      <c r="Q488" s="23">
        <f t="shared" si="79"/>
        <v>0</v>
      </c>
      <c r="R488" s="23">
        <f t="shared" si="80"/>
        <v>2.0889245798999999E-5</v>
      </c>
      <c r="S488" s="24">
        <f t="shared" si="81"/>
        <v>0</v>
      </c>
      <c r="T488" s="24">
        <f t="shared" si="82"/>
        <v>0</v>
      </c>
      <c r="U488" s="24">
        <f t="shared" si="83"/>
        <v>1.3344763026433519E-2</v>
      </c>
    </row>
    <row r="489" spans="1:21" ht="15" x14ac:dyDescent="0.25">
      <c r="A489" s="32">
        <v>5303</v>
      </c>
      <c r="B489" s="23" t="s">
        <v>45</v>
      </c>
      <c r="C489" s="23" t="s">
        <v>46</v>
      </c>
      <c r="D489" s="23">
        <v>0.206420778807827</v>
      </c>
      <c r="E489" s="26">
        <v>0</v>
      </c>
      <c r="F489" s="26">
        <v>0</v>
      </c>
      <c r="G489" s="26">
        <v>0</v>
      </c>
      <c r="H489" s="31">
        <f t="shared" si="77"/>
        <v>0.206420778807827</v>
      </c>
      <c r="I489" s="30">
        <f t="shared" si="84"/>
        <v>0</v>
      </c>
      <c r="J489" s="30">
        <f t="shared" si="85"/>
        <v>0</v>
      </c>
      <c r="K489" s="30">
        <f t="shared" si="86"/>
        <v>0</v>
      </c>
      <c r="L489" s="30">
        <f t="shared" si="87"/>
        <v>100</v>
      </c>
      <c r="M489" s="26">
        <v>0</v>
      </c>
      <c r="N489" s="26">
        <v>0</v>
      </c>
      <c r="O489" s="26">
        <v>0</v>
      </c>
      <c r="P489" s="23">
        <f t="shared" si="78"/>
        <v>0</v>
      </c>
      <c r="Q489" s="23">
        <f t="shared" si="79"/>
        <v>0</v>
      </c>
      <c r="R489" s="23">
        <f t="shared" si="80"/>
        <v>0</v>
      </c>
      <c r="S489" s="24">
        <f t="shared" si="81"/>
        <v>0</v>
      </c>
      <c r="T489" s="24">
        <f t="shared" si="82"/>
        <v>0</v>
      </c>
      <c r="U489" s="24">
        <f t="shared" si="83"/>
        <v>0</v>
      </c>
    </row>
    <row r="490" spans="1:21" ht="15" x14ac:dyDescent="0.25">
      <c r="A490" s="32">
        <v>5304</v>
      </c>
      <c r="B490" s="23" t="s">
        <v>45</v>
      </c>
      <c r="C490" s="23" t="s">
        <v>46</v>
      </c>
      <c r="D490" s="23">
        <v>0.42061045851053103</v>
      </c>
      <c r="E490" s="26">
        <v>0</v>
      </c>
      <c r="F490" s="26">
        <v>0</v>
      </c>
      <c r="G490" s="26">
        <v>0</v>
      </c>
      <c r="H490" s="31">
        <f t="shared" si="77"/>
        <v>0.42061045851053103</v>
      </c>
      <c r="I490" s="30">
        <f t="shared" si="84"/>
        <v>0</v>
      </c>
      <c r="J490" s="30">
        <f t="shared" si="85"/>
        <v>0</v>
      </c>
      <c r="K490" s="30">
        <f t="shared" si="86"/>
        <v>0</v>
      </c>
      <c r="L490" s="30">
        <f t="shared" si="87"/>
        <v>100</v>
      </c>
      <c r="M490" s="26">
        <v>0</v>
      </c>
      <c r="N490" s="26">
        <v>0</v>
      </c>
      <c r="O490" s="26">
        <v>0</v>
      </c>
      <c r="P490" s="23">
        <f t="shared" si="78"/>
        <v>0</v>
      </c>
      <c r="Q490" s="23">
        <f t="shared" si="79"/>
        <v>0</v>
      </c>
      <c r="R490" s="23">
        <f t="shared" si="80"/>
        <v>0</v>
      </c>
      <c r="S490" s="24">
        <f t="shared" si="81"/>
        <v>0</v>
      </c>
      <c r="T490" s="24">
        <f t="shared" si="82"/>
        <v>0</v>
      </c>
      <c r="U490" s="24">
        <f t="shared" si="83"/>
        <v>0</v>
      </c>
    </row>
    <row r="491" spans="1:21" ht="15" x14ac:dyDescent="0.25">
      <c r="A491" s="32">
        <v>5305</v>
      </c>
      <c r="B491" s="23" t="s">
        <v>45</v>
      </c>
      <c r="C491" s="23" t="s">
        <v>46</v>
      </c>
      <c r="D491" s="23">
        <v>2.2734397520532501</v>
      </c>
      <c r="E491" s="26">
        <v>0</v>
      </c>
      <c r="F491" s="26">
        <v>0</v>
      </c>
      <c r="G491" s="26">
        <v>0</v>
      </c>
      <c r="H491" s="31">
        <f t="shared" si="77"/>
        <v>2.2734397520532501</v>
      </c>
      <c r="I491" s="30">
        <f t="shared" si="84"/>
        <v>0</v>
      </c>
      <c r="J491" s="30">
        <f t="shared" si="85"/>
        <v>0</v>
      </c>
      <c r="K491" s="30">
        <f t="shared" si="86"/>
        <v>0</v>
      </c>
      <c r="L491" s="30">
        <f t="shared" si="87"/>
        <v>100</v>
      </c>
      <c r="M491" s="26">
        <v>0</v>
      </c>
      <c r="N491" s="26">
        <v>0</v>
      </c>
      <c r="O491" s="26">
        <v>3.04000000052E-2</v>
      </c>
      <c r="P491" s="23">
        <f t="shared" si="78"/>
        <v>0</v>
      </c>
      <c r="Q491" s="23">
        <f t="shared" si="79"/>
        <v>0</v>
      </c>
      <c r="R491" s="23">
        <f t="shared" si="80"/>
        <v>3.04000000052E-2</v>
      </c>
      <c r="S491" s="24">
        <f t="shared" si="81"/>
        <v>0</v>
      </c>
      <c r="T491" s="24">
        <f t="shared" si="82"/>
        <v>0</v>
      </c>
      <c r="U491" s="24">
        <f t="shared" si="83"/>
        <v>1.3371808062098118</v>
      </c>
    </row>
    <row r="492" spans="1:21" ht="15" x14ac:dyDescent="0.25">
      <c r="A492" s="32">
        <v>5313</v>
      </c>
      <c r="B492" s="23" t="s">
        <v>45</v>
      </c>
      <c r="C492" s="23" t="s">
        <v>46</v>
      </c>
      <c r="D492" s="23">
        <v>2.8401069661137E-2</v>
      </c>
      <c r="E492" s="26">
        <v>0</v>
      </c>
      <c r="F492" s="26">
        <v>0</v>
      </c>
      <c r="G492" s="26">
        <v>0</v>
      </c>
      <c r="H492" s="31">
        <f t="shared" si="77"/>
        <v>2.8401069661137E-2</v>
      </c>
      <c r="I492" s="30">
        <f t="shared" si="84"/>
        <v>0</v>
      </c>
      <c r="J492" s="30">
        <f t="shared" si="85"/>
        <v>0</v>
      </c>
      <c r="K492" s="30">
        <f t="shared" si="86"/>
        <v>0</v>
      </c>
      <c r="L492" s="30">
        <f t="shared" si="87"/>
        <v>100</v>
      </c>
      <c r="M492" s="26">
        <v>0</v>
      </c>
      <c r="N492" s="26">
        <v>0</v>
      </c>
      <c r="O492" s="26">
        <v>0</v>
      </c>
      <c r="P492" s="23">
        <f t="shared" si="78"/>
        <v>0</v>
      </c>
      <c r="Q492" s="23">
        <f t="shared" si="79"/>
        <v>0</v>
      </c>
      <c r="R492" s="23">
        <f t="shared" si="80"/>
        <v>0</v>
      </c>
      <c r="S492" s="24">
        <f t="shared" si="81"/>
        <v>0</v>
      </c>
      <c r="T492" s="24">
        <f t="shared" si="82"/>
        <v>0</v>
      </c>
      <c r="U492" s="24">
        <f t="shared" si="83"/>
        <v>0</v>
      </c>
    </row>
    <row r="493" spans="1:21" ht="15" x14ac:dyDescent="0.25">
      <c r="A493" s="32">
        <v>5320</v>
      </c>
      <c r="B493" s="23" t="s">
        <v>50</v>
      </c>
      <c r="C493" s="23" t="s">
        <v>48</v>
      </c>
      <c r="D493" s="23">
        <v>1.1222670963742101</v>
      </c>
      <c r="E493" s="26">
        <v>0</v>
      </c>
      <c r="F493" s="26">
        <v>0</v>
      </c>
      <c r="G493" s="26">
        <v>0</v>
      </c>
      <c r="H493" s="31">
        <f t="shared" si="77"/>
        <v>1.1222670963742101</v>
      </c>
      <c r="I493" s="30">
        <f t="shared" si="84"/>
        <v>0</v>
      </c>
      <c r="J493" s="30">
        <f t="shared" si="85"/>
        <v>0</v>
      </c>
      <c r="K493" s="30">
        <f t="shared" si="86"/>
        <v>0</v>
      </c>
      <c r="L493" s="30">
        <f t="shared" si="87"/>
        <v>100</v>
      </c>
      <c r="M493" s="26">
        <v>0</v>
      </c>
      <c r="N493" s="26">
        <v>0</v>
      </c>
      <c r="O493" s="26">
        <v>4.5370304009000002E-5</v>
      </c>
      <c r="P493" s="23">
        <f t="shared" si="78"/>
        <v>0</v>
      </c>
      <c r="Q493" s="23">
        <f t="shared" si="79"/>
        <v>0</v>
      </c>
      <c r="R493" s="23">
        <f t="shared" si="80"/>
        <v>4.5370304009000002E-5</v>
      </c>
      <c r="S493" s="24">
        <f t="shared" si="81"/>
        <v>0</v>
      </c>
      <c r="T493" s="24">
        <f t="shared" si="82"/>
        <v>0</v>
      </c>
      <c r="U493" s="24">
        <f t="shared" si="83"/>
        <v>4.0427367206595597E-3</v>
      </c>
    </row>
    <row r="494" spans="1:21" ht="15" x14ac:dyDescent="0.25">
      <c r="A494" s="32">
        <v>5321</v>
      </c>
      <c r="B494" s="23" t="s">
        <v>50</v>
      </c>
      <c r="C494" s="23" t="s">
        <v>48</v>
      </c>
      <c r="D494" s="23">
        <v>2.54443852767265</v>
      </c>
      <c r="E494" s="26">
        <v>0</v>
      </c>
      <c r="F494" s="26">
        <v>0</v>
      </c>
      <c r="G494" s="26">
        <v>0</v>
      </c>
      <c r="H494" s="31">
        <f t="shared" si="77"/>
        <v>2.54443852767265</v>
      </c>
      <c r="I494" s="30">
        <f t="shared" si="84"/>
        <v>0</v>
      </c>
      <c r="J494" s="30">
        <f t="shared" si="85"/>
        <v>0</v>
      </c>
      <c r="K494" s="30">
        <f t="shared" si="86"/>
        <v>0</v>
      </c>
      <c r="L494" s="30">
        <f t="shared" si="87"/>
        <v>100</v>
      </c>
      <c r="M494" s="26">
        <v>1.6704726623600001E-3</v>
      </c>
      <c r="N494" s="26">
        <v>1.41359501165E-2</v>
      </c>
      <c r="O494" s="26">
        <v>7.0894083701099994E-2</v>
      </c>
      <c r="P494" s="23">
        <f t="shared" si="78"/>
        <v>1.6704726623600001E-3</v>
      </c>
      <c r="Q494" s="23">
        <f t="shared" si="79"/>
        <v>1.2465477454140001E-2</v>
      </c>
      <c r="R494" s="23">
        <f t="shared" si="80"/>
        <v>5.6758133584599996E-2</v>
      </c>
      <c r="S494" s="24">
        <f t="shared" si="81"/>
        <v>6.5651916687802625E-2</v>
      </c>
      <c r="T494" s="24">
        <f t="shared" si="82"/>
        <v>0.48991073349065883</v>
      </c>
      <c r="U494" s="24">
        <f t="shared" si="83"/>
        <v>2.2306741926485287</v>
      </c>
    </row>
    <row r="495" spans="1:21" ht="15" x14ac:dyDescent="0.25">
      <c r="A495" s="32">
        <v>5322</v>
      </c>
      <c r="B495" s="23" t="s">
        <v>50</v>
      </c>
      <c r="C495" s="23" t="s">
        <v>48</v>
      </c>
      <c r="D495" s="23">
        <v>5.6728685177872897</v>
      </c>
      <c r="E495" s="26">
        <v>0</v>
      </c>
      <c r="F495" s="26">
        <v>0</v>
      </c>
      <c r="G495" s="26">
        <v>0</v>
      </c>
      <c r="H495" s="31">
        <f t="shared" si="77"/>
        <v>5.6728685177872897</v>
      </c>
      <c r="I495" s="30">
        <f t="shared" si="84"/>
        <v>0</v>
      </c>
      <c r="J495" s="30">
        <f t="shared" si="85"/>
        <v>0</v>
      </c>
      <c r="K495" s="30">
        <f t="shared" si="86"/>
        <v>0</v>
      </c>
      <c r="L495" s="30">
        <f t="shared" si="87"/>
        <v>100</v>
      </c>
      <c r="M495" s="26">
        <v>2.9480970012299998E-3</v>
      </c>
      <c r="N495" s="26">
        <v>7.5859737764199997E-3</v>
      </c>
      <c r="O495" s="26">
        <v>0.17244946000299999</v>
      </c>
      <c r="P495" s="23">
        <f t="shared" si="78"/>
        <v>2.9480970012299998E-3</v>
      </c>
      <c r="Q495" s="23">
        <f t="shared" si="79"/>
        <v>4.6378767751899998E-3</v>
      </c>
      <c r="R495" s="23">
        <f t="shared" si="80"/>
        <v>0.16486348622657998</v>
      </c>
      <c r="S495" s="24">
        <f t="shared" si="81"/>
        <v>5.1968364716831278E-2</v>
      </c>
      <c r="T495" s="24">
        <f t="shared" si="82"/>
        <v>8.1755407527037305E-2</v>
      </c>
      <c r="U495" s="24">
        <f t="shared" si="83"/>
        <v>2.9061749925923754</v>
      </c>
    </row>
    <row r="496" spans="1:21" ht="15" x14ac:dyDescent="0.25">
      <c r="A496" s="32">
        <v>5330</v>
      </c>
      <c r="B496" s="23" t="s">
        <v>45</v>
      </c>
      <c r="C496" s="23" t="s">
        <v>46</v>
      </c>
      <c r="D496" s="23">
        <v>0.106155426252372</v>
      </c>
      <c r="E496" s="26">
        <v>0</v>
      </c>
      <c r="F496" s="26">
        <v>0</v>
      </c>
      <c r="G496" s="26">
        <v>0</v>
      </c>
      <c r="H496" s="31">
        <f t="shared" si="77"/>
        <v>0.106155426252372</v>
      </c>
      <c r="I496" s="30">
        <f t="shared" si="84"/>
        <v>0</v>
      </c>
      <c r="J496" s="30">
        <f t="shared" si="85"/>
        <v>0</v>
      </c>
      <c r="K496" s="30">
        <f t="shared" si="86"/>
        <v>0</v>
      </c>
      <c r="L496" s="30">
        <f t="shared" si="87"/>
        <v>100</v>
      </c>
      <c r="M496" s="26">
        <v>0</v>
      </c>
      <c r="N496" s="26">
        <v>0</v>
      </c>
      <c r="O496" s="26">
        <v>0</v>
      </c>
      <c r="P496" s="23">
        <f t="shared" si="78"/>
        <v>0</v>
      </c>
      <c r="Q496" s="23">
        <f t="shared" si="79"/>
        <v>0</v>
      </c>
      <c r="R496" s="23">
        <f t="shared" si="80"/>
        <v>0</v>
      </c>
      <c r="S496" s="24">
        <f t="shared" si="81"/>
        <v>0</v>
      </c>
      <c r="T496" s="24">
        <f t="shared" si="82"/>
        <v>0</v>
      </c>
      <c r="U496" s="24">
        <f t="shared" si="83"/>
        <v>0</v>
      </c>
    </row>
    <row r="497" spans="1:21" ht="15" x14ac:dyDescent="0.25">
      <c r="A497" s="32">
        <v>5347</v>
      </c>
      <c r="B497" s="23" t="s">
        <v>45</v>
      </c>
      <c r="C497" s="23" t="s">
        <v>46</v>
      </c>
      <c r="D497" s="23">
        <v>5.6216098918395997E-2</v>
      </c>
      <c r="E497" s="26">
        <v>0</v>
      </c>
      <c r="F497" s="26">
        <v>0</v>
      </c>
      <c r="G497" s="26">
        <v>0</v>
      </c>
      <c r="H497" s="31">
        <f t="shared" si="77"/>
        <v>5.6216098918395997E-2</v>
      </c>
      <c r="I497" s="30">
        <f t="shared" si="84"/>
        <v>0</v>
      </c>
      <c r="J497" s="30">
        <f t="shared" si="85"/>
        <v>0</v>
      </c>
      <c r="K497" s="30">
        <f t="shared" si="86"/>
        <v>0</v>
      </c>
      <c r="L497" s="30">
        <f t="shared" si="87"/>
        <v>100</v>
      </c>
      <c r="M497" s="26">
        <v>0</v>
      </c>
      <c r="N497" s="26">
        <v>0</v>
      </c>
      <c r="O497" s="26">
        <v>0</v>
      </c>
      <c r="P497" s="23">
        <f t="shared" si="78"/>
        <v>0</v>
      </c>
      <c r="Q497" s="23">
        <f t="shared" si="79"/>
        <v>0</v>
      </c>
      <c r="R497" s="23">
        <f t="shared" si="80"/>
        <v>0</v>
      </c>
      <c r="S497" s="24">
        <f t="shared" si="81"/>
        <v>0</v>
      </c>
      <c r="T497" s="24">
        <f t="shared" si="82"/>
        <v>0</v>
      </c>
      <c r="U497" s="24">
        <f t="shared" si="83"/>
        <v>0</v>
      </c>
    </row>
    <row r="498" spans="1:21" ht="15" x14ac:dyDescent="0.25">
      <c r="A498" s="32">
        <v>5354</v>
      </c>
      <c r="B498" s="23" t="s">
        <v>45</v>
      </c>
      <c r="C498" s="23" t="s">
        <v>46</v>
      </c>
      <c r="D498" s="23">
        <v>8.2459889832678004E-2</v>
      </c>
      <c r="E498" s="26">
        <v>0</v>
      </c>
      <c r="F498" s="26">
        <v>0</v>
      </c>
      <c r="G498" s="26">
        <v>0</v>
      </c>
      <c r="H498" s="31">
        <f t="shared" si="77"/>
        <v>8.2459889832678004E-2</v>
      </c>
      <c r="I498" s="30">
        <f t="shared" si="84"/>
        <v>0</v>
      </c>
      <c r="J498" s="30">
        <f t="shared" si="85"/>
        <v>0</v>
      </c>
      <c r="K498" s="30">
        <f t="shared" si="86"/>
        <v>0</v>
      </c>
      <c r="L498" s="30">
        <f t="shared" si="87"/>
        <v>100</v>
      </c>
      <c r="M498" s="26">
        <v>0</v>
      </c>
      <c r="N498" s="26">
        <v>0</v>
      </c>
      <c r="O498" s="26">
        <v>1.1185080530900001E-3</v>
      </c>
      <c r="P498" s="23">
        <f t="shared" si="78"/>
        <v>0</v>
      </c>
      <c r="Q498" s="23">
        <f t="shared" si="79"/>
        <v>0</v>
      </c>
      <c r="R498" s="23">
        <f t="shared" si="80"/>
        <v>1.1185080530900001E-3</v>
      </c>
      <c r="S498" s="24">
        <f t="shared" si="81"/>
        <v>0</v>
      </c>
      <c r="T498" s="24">
        <f t="shared" si="82"/>
        <v>0</v>
      </c>
      <c r="U498" s="24">
        <f t="shared" si="83"/>
        <v>1.3564268098824781</v>
      </c>
    </row>
    <row r="499" spans="1:21" ht="15" x14ac:dyDescent="0.25">
      <c r="A499" s="32">
        <v>5356</v>
      </c>
      <c r="B499" s="23" t="s">
        <v>45</v>
      </c>
      <c r="C499" s="23" t="s">
        <v>46</v>
      </c>
      <c r="D499" s="23">
        <v>2.1714313132396999E-2</v>
      </c>
      <c r="E499" s="26">
        <v>0</v>
      </c>
      <c r="F499" s="26">
        <v>0</v>
      </c>
      <c r="G499" s="26">
        <v>0</v>
      </c>
      <c r="H499" s="31">
        <f t="shared" si="77"/>
        <v>2.1714313132396999E-2</v>
      </c>
      <c r="I499" s="30">
        <f t="shared" si="84"/>
        <v>0</v>
      </c>
      <c r="J499" s="30">
        <f t="shared" si="85"/>
        <v>0</v>
      </c>
      <c r="K499" s="30">
        <f t="shared" si="86"/>
        <v>0</v>
      </c>
      <c r="L499" s="30">
        <f t="shared" si="87"/>
        <v>100</v>
      </c>
      <c r="M499" s="26">
        <v>0</v>
      </c>
      <c r="N499" s="26">
        <v>0</v>
      </c>
      <c r="O499" s="26">
        <v>9.3500121099999999E-7</v>
      </c>
      <c r="P499" s="23">
        <f t="shared" si="78"/>
        <v>0</v>
      </c>
      <c r="Q499" s="23">
        <f t="shared" si="79"/>
        <v>0</v>
      </c>
      <c r="R499" s="23">
        <f t="shared" si="80"/>
        <v>9.3500121099999999E-7</v>
      </c>
      <c r="S499" s="24">
        <f t="shared" si="81"/>
        <v>0</v>
      </c>
      <c r="T499" s="24">
        <f t="shared" si="82"/>
        <v>0</v>
      </c>
      <c r="U499" s="24">
        <f t="shared" si="83"/>
        <v>4.3059211926211507E-3</v>
      </c>
    </row>
    <row r="500" spans="1:21" ht="15" x14ac:dyDescent="0.25">
      <c r="A500" s="32">
        <v>5373</v>
      </c>
      <c r="B500" s="23" t="s">
        <v>45</v>
      </c>
      <c r="C500" s="23" t="s">
        <v>46</v>
      </c>
      <c r="D500" s="23">
        <v>1.6120167199744E-2</v>
      </c>
      <c r="E500" s="26">
        <v>0</v>
      </c>
      <c r="F500" s="26">
        <v>0</v>
      </c>
      <c r="G500" s="26">
        <v>0</v>
      </c>
      <c r="H500" s="31">
        <f t="shared" si="77"/>
        <v>1.6120167199744E-2</v>
      </c>
      <c r="I500" s="30">
        <f t="shared" si="84"/>
        <v>0</v>
      </c>
      <c r="J500" s="30">
        <f t="shared" si="85"/>
        <v>0</v>
      </c>
      <c r="K500" s="30">
        <f t="shared" si="86"/>
        <v>0</v>
      </c>
      <c r="L500" s="30">
        <f t="shared" si="87"/>
        <v>100</v>
      </c>
      <c r="M500" s="26">
        <v>0</v>
      </c>
      <c r="N500" s="26">
        <v>0</v>
      </c>
      <c r="O500" s="26">
        <v>0</v>
      </c>
      <c r="P500" s="23">
        <f t="shared" si="78"/>
        <v>0</v>
      </c>
      <c r="Q500" s="23">
        <f t="shared" si="79"/>
        <v>0</v>
      </c>
      <c r="R500" s="23">
        <f t="shared" si="80"/>
        <v>0</v>
      </c>
      <c r="S500" s="24">
        <f t="shared" si="81"/>
        <v>0</v>
      </c>
      <c r="T500" s="24">
        <f t="shared" si="82"/>
        <v>0</v>
      </c>
      <c r="U500" s="24">
        <f t="shared" si="83"/>
        <v>0</v>
      </c>
    </row>
    <row r="501" spans="1:21" ht="15" x14ac:dyDescent="0.25">
      <c r="A501" s="32">
        <v>5385</v>
      </c>
      <c r="B501" s="23" t="s">
        <v>45</v>
      </c>
      <c r="C501" s="23" t="s">
        <v>46</v>
      </c>
      <c r="D501" s="23">
        <v>0.59083005640702502</v>
      </c>
      <c r="E501" s="26">
        <v>0</v>
      </c>
      <c r="F501" s="26">
        <v>0</v>
      </c>
      <c r="G501" s="26">
        <v>0</v>
      </c>
      <c r="H501" s="31">
        <f t="shared" si="77"/>
        <v>0.59083005640702502</v>
      </c>
      <c r="I501" s="30">
        <f t="shared" si="84"/>
        <v>0</v>
      </c>
      <c r="J501" s="30">
        <f t="shared" si="85"/>
        <v>0</v>
      </c>
      <c r="K501" s="30">
        <f t="shared" si="86"/>
        <v>0</v>
      </c>
      <c r="L501" s="30">
        <f t="shared" si="87"/>
        <v>100</v>
      </c>
      <c r="M501" s="26">
        <v>0</v>
      </c>
      <c r="N501" s="26">
        <v>0</v>
      </c>
      <c r="O501" s="26">
        <v>2.49273163357E-2</v>
      </c>
      <c r="P501" s="23">
        <f t="shared" si="78"/>
        <v>0</v>
      </c>
      <c r="Q501" s="23">
        <f t="shared" si="79"/>
        <v>0</v>
      </c>
      <c r="R501" s="23">
        <f t="shared" si="80"/>
        <v>2.49273163357E-2</v>
      </c>
      <c r="S501" s="24">
        <f t="shared" si="81"/>
        <v>0</v>
      </c>
      <c r="T501" s="24">
        <f t="shared" si="82"/>
        <v>0</v>
      </c>
      <c r="U501" s="24">
        <f t="shared" si="83"/>
        <v>4.2190332169776212</v>
      </c>
    </row>
    <row r="502" spans="1:21" ht="15" x14ac:dyDescent="0.25">
      <c r="A502" s="32">
        <v>5391</v>
      </c>
      <c r="B502" s="23" t="s">
        <v>45</v>
      </c>
      <c r="C502" s="23" t="s">
        <v>46</v>
      </c>
      <c r="D502" s="23">
        <v>0.44979207263515297</v>
      </c>
      <c r="E502" s="26">
        <v>0</v>
      </c>
      <c r="F502" s="26">
        <v>0</v>
      </c>
      <c r="G502" s="26">
        <v>0</v>
      </c>
      <c r="H502" s="31">
        <f t="shared" si="77"/>
        <v>0.44979207263515297</v>
      </c>
      <c r="I502" s="30">
        <f t="shared" si="84"/>
        <v>0</v>
      </c>
      <c r="J502" s="30">
        <f t="shared" si="85"/>
        <v>0</v>
      </c>
      <c r="K502" s="30">
        <f t="shared" si="86"/>
        <v>0</v>
      </c>
      <c r="L502" s="30">
        <f t="shared" si="87"/>
        <v>100</v>
      </c>
      <c r="M502" s="26">
        <v>0</v>
      </c>
      <c r="N502" s="26">
        <v>0</v>
      </c>
      <c r="O502" s="26">
        <v>0</v>
      </c>
      <c r="P502" s="23">
        <f t="shared" si="78"/>
        <v>0</v>
      </c>
      <c r="Q502" s="23">
        <f t="shared" si="79"/>
        <v>0</v>
      </c>
      <c r="R502" s="23">
        <f t="shared" si="80"/>
        <v>0</v>
      </c>
      <c r="S502" s="24">
        <f t="shared" si="81"/>
        <v>0</v>
      </c>
      <c r="T502" s="24">
        <f t="shared" si="82"/>
        <v>0</v>
      </c>
      <c r="U502" s="24">
        <f t="shared" si="83"/>
        <v>0</v>
      </c>
    </row>
    <row r="503" spans="1:21" ht="15" x14ac:dyDescent="0.25">
      <c r="A503" s="32">
        <v>5392</v>
      </c>
      <c r="B503" s="23" t="s">
        <v>45</v>
      </c>
      <c r="C503" s="23" t="s">
        <v>46</v>
      </c>
      <c r="D503" s="23">
        <v>1.71432697291993</v>
      </c>
      <c r="E503" s="26">
        <v>0</v>
      </c>
      <c r="F503" s="26">
        <v>0</v>
      </c>
      <c r="G503" s="26">
        <v>0</v>
      </c>
      <c r="H503" s="31">
        <f t="shared" si="77"/>
        <v>1.71432697291993</v>
      </c>
      <c r="I503" s="30">
        <f t="shared" si="84"/>
        <v>0</v>
      </c>
      <c r="J503" s="30">
        <f t="shared" si="85"/>
        <v>0</v>
      </c>
      <c r="K503" s="30">
        <f t="shared" si="86"/>
        <v>0</v>
      </c>
      <c r="L503" s="30">
        <f t="shared" si="87"/>
        <v>100</v>
      </c>
      <c r="M503" s="26">
        <v>3.8774487952099999E-2</v>
      </c>
      <c r="N503" s="26">
        <v>4.2299765955399998E-2</v>
      </c>
      <c r="O503" s="26">
        <v>5.8046528065599998E-2</v>
      </c>
      <c r="P503" s="23">
        <f t="shared" si="78"/>
        <v>3.8774487952099999E-2</v>
      </c>
      <c r="Q503" s="23">
        <f t="shared" si="79"/>
        <v>3.5252780032999989E-3</v>
      </c>
      <c r="R503" s="23">
        <f t="shared" si="80"/>
        <v>1.5746762110199999E-2</v>
      </c>
      <c r="S503" s="24">
        <f t="shared" si="81"/>
        <v>2.2617906948087794</v>
      </c>
      <c r="T503" s="24">
        <f t="shared" si="82"/>
        <v>0.20563626770076213</v>
      </c>
      <c r="U503" s="24">
        <f t="shared" si="83"/>
        <v>0.91853901612358713</v>
      </c>
    </row>
    <row r="504" spans="1:21" ht="15" x14ac:dyDescent="0.25">
      <c r="A504" s="32">
        <v>5395</v>
      </c>
      <c r="B504" s="23" t="s">
        <v>45</v>
      </c>
      <c r="C504" s="23" t="s">
        <v>46</v>
      </c>
      <c r="D504" s="23">
        <v>2.22130610588514</v>
      </c>
      <c r="E504" s="26">
        <v>0</v>
      </c>
      <c r="F504" s="26">
        <v>0</v>
      </c>
      <c r="G504" s="26">
        <v>0</v>
      </c>
      <c r="H504" s="31">
        <f t="shared" si="77"/>
        <v>2.22130610588514</v>
      </c>
      <c r="I504" s="30">
        <f t="shared" si="84"/>
        <v>0</v>
      </c>
      <c r="J504" s="30">
        <f t="shared" si="85"/>
        <v>0</v>
      </c>
      <c r="K504" s="30">
        <f t="shared" si="86"/>
        <v>0</v>
      </c>
      <c r="L504" s="30">
        <f t="shared" si="87"/>
        <v>100</v>
      </c>
      <c r="M504" s="26">
        <v>0</v>
      </c>
      <c r="N504" s="26">
        <v>0</v>
      </c>
      <c r="O504" s="26">
        <v>0</v>
      </c>
      <c r="P504" s="23">
        <f t="shared" si="78"/>
        <v>0</v>
      </c>
      <c r="Q504" s="23">
        <f t="shared" si="79"/>
        <v>0</v>
      </c>
      <c r="R504" s="23">
        <f t="shared" si="80"/>
        <v>0</v>
      </c>
      <c r="S504" s="24">
        <f t="shared" si="81"/>
        <v>0</v>
      </c>
      <c r="T504" s="24">
        <f t="shared" si="82"/>
        <v>0</v>
      </c>
      <c r="U504" s="24">
        <f t="shared" si="83"/>
        <v>0</v>
      </c>
    </row>
    <row r="505" spans="1:21" ht="15" x14ac:dyDescent="0.25">
      <c r="A505" s="32">
        <v>5401</v>
      </c>
      <c r="B505" s="23" t="s">
        <v>52</v>
      </c>
      <c r="C505" s="23" t="s">
        <v>46</v>
      </c>
      <c r="D505" s="23">
        <v>2.2323913373398001E-2</v>
      </c>
      <c r="E505" s="26">
        <v>0</v>
      </c>
      <c r="F505" s="26">
        <v>0</v>
      </c>
      <c r="G505" s="26">
        <v>0</v>
      </c>
      <c r="H505" s="31">
        <f t="shared" si="77"/>
        <v>2.2323913373398001E-2</v>
      </c>
      <c r="I505" s="30">
        <f t="shared" si="84"/>
        <v>0</v>
      </c>
      <c r="J505" s="30">
        <f t="shared" si="85"/>
        <v>0</v>
      </c>
      <c r="K505" s="30">
        <f t="shared" si="86"/>
        <v>0</v>
      </c>
      <c r="L505" s="30">
        <f t="shared" si="87"/>
        <v>100</v>
      </c>
      <c r="M505" s="26">
        <v>0</v>
      </c>
      <c r="N505" s="26">
        <v>0</v>
      </c>
      <c r="O505" s="26">
        <v>0</v>
      </c>
      <c r="P505" s="23">
        <f t="shared" si="78"/>
        <v>0</v>
      </c>
      <c r="Q505" s="23">
        <f t="shared" si="79"/>
        <v>0</v>
      </c>
      <c r="R505" s="23">
        <f t="shared" si="80"/>
        <v>0</v>
      </c>
      <c r="S505" s="24">
        <f t="shared" si="81"/>
        <v>0</v>
      </c>
      <c r="T505" s="24">
        <f t="shared" si="82"/>
        <v>0</v>
      </c>
      <c r="U505" s="24">
        <f t="shared" si="83"/>
        <v>0</v>
      </c>
    </row>
    <row r="506" spans="1:21" ht="15" x14ac:dyDescent="0.25">
      <c r="A506" s="32">
        <v>5402</v>
      </c>
      <c r="B506" s="23" t="s">
        <v>45</v>
      </c>
      <c r="C506" s="23" t="s">
        <v>46</v>
      </c>
      <c r="D506" s="23">
        <v>0.27258421883474399</v>
      </c>
      <c r="E506" s="26">
        <v>0</v>
      </c>
      <c r="F506" s="26">
        <v>0</v>
      </c>
      <c r="G506" s="26">
        <v>0</v>
      </c>
      <c r="H506" s="31">
        <f t="shared" si="77"/>
        <v>0.27258421883474399</v>
      </c>
      <c r="I506" s="30">
        <f t="shared" si="84"/>
        <v>0</v>
      </c>
      <c r="J506" s="30">
        <f t="shared" si="85"/>
        <v>0</v>
      </c>
      <c r="K506" s="30">
        <f t="shared" si="86"/>
        <v>0</v>
      </c>
      <c r="L506" s="30">
        <f t="shared" si="87"/>
        <v>100</v>
      </c>
      <c r="M506" s="26">
        <v>5.89525824032E-4</v>
      </c>
      <c r="N506" s="26">
        <v>1.7898227378100001E-3</v>
      </c>
      <c r="O506" s="26">
        <v>4.03795736053E-3</v>
      </c>
      <c r="P506" s="23">
        <f t="shared" si="78"/>
        <v>5.89525824032E-4</v>
      </c>
      <c r="Q506" s="23">
        <f t="shared" si="79"/>
        <v>1.2002969137780001E-3</v>
      </c>
      <c r="R506" s="23">
        <f t="shared" si="80"/>
        <v>2.2481346227199999E-3</v>
      </c>
      <c r="S506" s="24">
        <f t="shared" si="81"/>
        <v>0.2162729106446929</v>
      </c>
      <c r="T506" s="24">
        <f t="shared" si="82"/>
        <v>0.44033984025527473</v>
      </c>
      <c r="U506" s="24">
        <f t="shared" si="83"/>
        <v>0.82474863450658775</v>
      </c>
    </row>
    <row r="507" spans="1:21" ht="15" x14ac:dyDescent="0.25">
      <c r="A507" s="32">
        <v>5404</v>
      </c>
      <c r="B507" s="23" t="s">
        <v>45</v>
      </c>
      <c r="C507" s="23" t="s">
        <v>46</v>
      </c>
      <c r="D507" s="23">
        <v>4.6579114184422003E-2</v>
      </c>
      <c r="E507" s="26">
        <v>0</v>
      </c>
      <c r="F507" s="26">
        <v>0</v>
      </c>
      <c r="G507" s="26">
        <v>0</v>
      </c>
      <c r="H507" s="31">
        <f t="shared" si="77"/>
        <v>4.6579114184422003E-2</v>
      </c>
      <c r="I507" s="30">
        <f t="shared" si="84"/>
        <v>0</v>
      </c>
      <c r="J507" s="30">
        <f t="shared" si="85"/>
        <v>0</v>
      </c>
      <c r="K507" s="30">
        <f t="shared" si="86"/>
        <v>0</v>
      </c>
      <c r="L507" s="30">
        <f t="shared" si="87"/>
        <v>100</v>
      </c>
      <c r="M507" s="26">
        <v>0</v>
      </c>
      <c r="N507" s="26">
        <v>0</v>
      </c>
      <c r="O507" s="26">
        <v>1.8834005499999999E-6</v>
      </c>
      <c r="P507" s="23">
        <f t="shared" si="78"/>
        <v>0</v>
      </c>
      <c r="Q507" s="23">
        <f t="shared" si="79"/>
        <v>0</v>
      </c>
      <c r="R507" s="23">
        <f t="shared" si="80"/>
        <v>1.8834005499999999E-6</v>
      </c>
      <c r="S507" s="24">
        <f t="shared" si="81"/>
        <v>0</v>
      </c>
      <c r="T507" s="24">
        <f t="shared" si="82"/>
        <v>0</v>
      </c>
      <c r="U507" s="24">
        <f t="shared" si="83"/>
        <v>4.0434443268779199E-3</v>
      </c>
    </row>
    <row r="508" spans="1:21" ht="15" x14ac:dyDescent="0.25">
      <c r="A508" s="32">
        <v>5414</v>
      </c>
      <c r="B508" s="23" t="s">
        <v>45</v>
      </c>
      <c r="C508" s="23" t="s">
        <v>46</v>
      </c>
      <c r="D508" s="23">
        <v>0.106241348645381</v>
      </c>
      <c r="E508" s="26">
        <v>0</v>
      </c>
      <c r="F508" s="26">
        <v>0</v>
      </c>
      <c r="G508" s="26">
        <v>0</v>
      </c>
      <c r="H508" s="31">
        <f t="shared" si="77"/>
        <v>0.106241348645381</v>
      </c>
      <c r="I508" s="30">
        <f t="shared" si="84"/>
        <v>0</v>
      </c>
      <c r="J508" s="30">
        <f t="shared" si="85"/>
        <v>0</v>
      </c>
      <c r="K508" s="30">
        <f t="shared" si="86"/>
        <v>0</v>
      </c>
      <c r="L508" s="30">
        <f t="shared" si="87"/>
        <v>100</v>
      </c>
      <c r="M508" s="26">
        <v>0</v>
      </c>
      <c r="N508" s="26">
        <v>0</v>
      </c>
      <c r="O508" s="26">
        <v>0</v>
      </c>
      <c r="P508" s="23">
        <f t="shared" si="78"/>
        <v>0</v>
      </c>
      <c r="Q508" s="23">
        <f t="shared" si="79"/>
        <v>0</v>
      </c>
      <c r="R508" s="23">
        <f t="shared" si="80"/>
        <v>0</v>
      </c>
      <c r="S508" s="24">
        <f t="shared" si="81"/>
        <v>0</v>
      </c>
      <c r="T508" s="24">
        <f t="shared" si="82"/>
        <v>0</v>
      </c>
      <c r="U508" s="24">
        <f t="shared" si="83"/>
        <v>0</v>
      </c>
    </row>
    <row r="509" spans="1:21" ht="15" x14ac:dyDescent="0.25">
      <c r="A509" s="32">
        <v>5415</v>
      </c>
      <c r="B509" s="23" t="s">
        <v>45</v>
      </c>
      <c r="C509" s="23" t="s">
        <v>46</v>
      </c>
      <c r="D509" s="23">
        <v>0.50224654805471103</v>
      </c>
      <c r="E509" s="26">
        <v>0</v>
      </c>
      <c r="F509" s="26">
        <v>0</v>
      </c>
      <c r="G509" s="26">
        <v>0</v>
      </c>
      <c r="H509" s="31">
        <f t="shared" si="77"/>
        <v>0.50224654805471103</v>
      </c>
      <c r="I509" s="30">
        <f t="shared" si="84"/>
        <v>0</v>
      </c>
      <c r="J509" s="30">
        <f t="shared" si="85"/>
        <v>0</v>
      </c>
      <c r="K509" s="30">
        <f t="shared" si="86"/>
        <v>0</v>
      </c>
      <c r="L509" s="30">
        <f t="shared" si="87"/>
        <v>100</v>
      </c>
      <c r="M509" s="26">
        <v>2.0400000000400001E-2</v>
      </c>
      <c r="N509" s="26">
        <v>0.14597711087500001</v>
      </c>
      <c r="O509" s="26">
        <v>0.40008616324700003</v>
      </c>
      <c r="P509" s="23">
        <f t="shared" si="78"/>
        <v>2.0400000000400001E-2</v>
      </c>
      <c r="Q509" s="23">
        <f t="shared" si="79"/>
        <v>0.1255771108746</v>
      </c>
      <c r="R509" s="23">
        <f t="shared" si="80"/>
        <v>0.25410905237199999</v>
      </c>
      <c r="S509" s="24">
        <f t="shared" si="81"/>
        <v>4.0617501662107545</v>
      </c>
      <c r="T509" s="24">
        <f t="shared" si="82"/>
        <v>25.003080929273118</v>
      </c>
      <c r="U509" s="24">
        <f t="shared" si="83"/>
        <v>50.594484592519137</v>
      </c>
    </row>
    <row r="510" spans="1:21" ht="15" x14ac:dyDescent="0.25">
      <c r="A510" s="32">
        <v>5416</v>
      </c>
      <c r="B510" s="23" t="s">
        <v>45</v>
      </c>
      <c r="C510" s="23" t="s">
        <v>46</v>
      </c>
      <c r="D510" s="23">
        <v>0.29342253078617098</v>
      </c>
      <c r="E510" s="26">
        <v>0</v>
      </c>
      <c r="F510" s="26">
        <v>0</v>
      </c>
      <c r="G510" s="26">
        <v>0</v>
      </c>
      <c r="H510" s="31">
        <f t="shared" si="77"/>
        <v>0.29342253078617098</v>
      </c>
      <c r="I510" s="30">
        <f t="shared" si="84"/>
        <v>0</v>
      </c>
      <c r="J510" s="30">
        <f t="shared" si="85"/>
        <v>0</v>
      </c>
      <c r="K510" s="30">
        <f t="shared" si="86"/>
        <v>0</v>
      </c>
      <c r="L510" s="30">
        <f t="shared" si="87"/>
        <v>100</v>
      </c>
      <c r="M510" s="26">
        <v>0</v>
      </c>
      <c r="N510" s="26">
        <v>0</v>
      </c>
      <c r="O510" s="26">
        <v>2.8740763175599999E-2</v>
      </c>
      <c r="P510" s="23">
        <f t="shared" si="78"/>
        <v>0</v>
      </c>
      <c r="Q510" s="23">
        <f t="shared" si="79"/>
        <v>0</v>
      </c>
      <c r="R510" s="23">
        <f t="shared" si="80"/>
        <v>2.8740763175599999E-2</v>
      </c>
      <c r="S510" s="24">
        <f t="shared" si="81"/>
        <v>0</v>
      </c>
      <c r="T510" s="24">
        <f t="shared" si="82"/>
        <v>0</v>
      </c>
      <c r="U510" s="24">
        <f t="shared" si="83"/>
        <v>9.7950089581036881</v>
      </c>
    </row>
    <row r="511" spans="1:21" ht="15" x14ac:dyDescent="0.25">
      <c r="A511" s="32">
        <v>5417</v>
      </c>
      <c r="B511" s="23" t="s">
        <v>45</v>
      </c>
      <c r="C511" s="23" t="s">
        <v>46</v>
      </c>
      <c r="D511" s="23">
        <v>1.0151490309812099</v>
      </c>
      <c r="E511" s="26">
        <v>0</v>
      </c>
      <c r="F511" s="26">
        <v>0</v>
      </c>
      <c r="G511" s="26">
        <v>0</v>
      </c>
      <c r="H511" s="31">
        <f t="shared" si="77"/>
        <v>1.0151490309812099</v>
      </c>
      <c r="I511" s="30">
        <f t="shared" si="84"/>
        <v>0</v>
      </c>
      <c r="J511" s="30">
        <f t="shared" si="85"/>
        <v>0</v>
      </c>
      <c r="K511" s="30">
        <f t="shared" si="86"/>
        <v>0</v>
      </c>
      <c r="L511" s="30">
        <f t="shared" si="87"/>
        <v>100</v>
      </c>
      <c r="M511" s="26">
        <v>0</v>
      </c>
      <c r="N511" s="26">
        <v>0</v>
      </c>
      <c r="O511" s="26">
        <v>2.0399999999199999E-2</v>
      </c>
      <c r="P511" s="23">
        <f t="shared" si="78"/>
        <v>0</v>
      </c>
      <c r="Q511" s="23">
        <f t="shared" si="79"/>
        <v>0</v>
      </c>
      <c r="R511" s="23">
        <f t="shared" si="80"/>
        <v>2.0399999999199999E-2</v>
      </c>
      <c r="S511" s="24">
        <f t="shared" si="81"/>
        <v>0</v>
      </c>
      <c r="T511" s="24">
        <f t="shared" si="82"/>
        <v>0</v>
      </c>
      <c r="U511" s="24">
        <f t="shared" si="83"/>
        <v>2.0095571563006889</v>
      </c>
    </row>
    <row r="512" spans="1:21" ht="15" x14ac:dyDescent="0.25">
      <c r="A512" s="32">
        <v>5418</v>
      </c>
      <c r="B512" s="23" t="s">
        <v>45</v>
      </c>
      <c r="C512" s="23" t="s">
        <v>46</v>
      </c>
      <c r="D512" s="23">
        <v>0.20434862717371499</v>
      </c>
      <c r="E512" s="26">
        <v>0</v>
      </c>
      <c r="F512" s="26">
        <v>0</v>
      </c>
      <c r="G512" s="26">
        <v>0</v>
      </c>
      <c r="H512" s="31">
        <f t="shared" si="77"/>
        <v>0.20434862717371499</v>
      </c>
      <c r="I512" s="30">
        <f t="shared" si="84"/>
        <v>0</v>
      </c>
      <c r="J512" s="30">
        <f t="shared" si="85"/>
        <v>0</v>
      </c>
      <c r="K512" s="30">
        <f t="shared" si="86"/>
        <v>0</v>
      </c>
      <c r="L512" s="30">
        <f t="shared" si="87"/>
        <v>100</v>
      </c>
      <c r="M512" s="26">
        <v>0</v>
      </c>
      <c r="N512" s="26">
        <v>0</v>
      </c>
      <c r="O512" s="26">
        <v>0</v>
      </c>
      <c r="P512" s="23">
        <f t="shared" si="78"/>
        <v>0</v>
      </c>
      <c r="Q512" s="23">
        <f t="shared" si="79"/>
        <v>0</v>
      </c>
      <c r="R512" s="23">
        <f t="shared" si="80"/>
        <v>0</v>
      </c>
      <c r="S512" s="24">
        <f t="shared" si="81"/>
        <v>0</v>
      </c>
      <c r="T512" s="24">
        <f t="shared" si="82"/>
        <v>0</v>
      </c>
      <c r="U512" s="24">
        <f t="shared" si="83"/>
        <v>0</v>
      </c>
    </row>
    <row r="513" spans="1:21" ht="15" x14ac:dyDescent="0.25">
      <c r="A513" s="32">
        <v>5421</v>
      </c>
      <c r="B513" s="23" t="s">
        <v>45</v>
      </c>
      <c r="C513" s="23" t="s">
        <v>46</v>
      </c>
      <c r="D513" s="23">
        <v>0.90504251100573097</v>
      </c>
      <c r="E513" s="26">
        <v>0</v>
      </c>
      <c r="F513" s="26">
        <v>0</v>
      </c>
      <c r="G513" s="26">
        <v>0</v>
      </c>
      <c r="H513" s="31">
        <f t="shared" si="77"/>
        <v>0.90504251100573097</v>
      </c>
      <c r="I513" s="30">
        <f t="shared" si="84"/>
        <v>0</v>
      </c>
      <c r="J513" s="30">
        <f t="shared" si="85"/>
        <v>0</v>
      </c>
      <c r="K513" s="30">
        <f t="shared" si="86"/>
        <v>0</v>
      </c>
      <c r="L513" s="30">
        <f t="shared" si="87"/>
        <v>100</v>
      </c>
      <c r="M513" s="26">
        <v>0</v>
      </c>
      <c r="N513" s="26">
        <v>0</v>
      </c>
      <c r="O513" s="26">
        <v>5.9016388462800003E-2</v>
      </c>
      <c r="P513" s="23">
        <f t="shared" si="78"/>
        <v>0</v>
      </c>
      <c r="Q513" s="23">
        <f t="shared" si="79"/>
        <v>0</v>
      </c>
      <c r="R513" s="23">
        <f t="shared" si="80"/>
        <v>5.9016388462800003E-2</v>
      </c>
      <c r="S513" s="24">
        <f t="shared" si="81"/>
        <v>0</v>
      </c>
      <c r="T513" s="24">
        <f t="shared" si="82"/>
        <v>0</v>
      </c>
      <c r="U513" s="24">
        <f t="shared" si="83"/>
        <v>6.5208415897743714</v>
      </c>
    </row>
    <row r="514" spans="1:21" ht="15" x14ac:dyDescent="0.25">
      <c r="A514" s="32">
        <v>5422</v>
      </c>
      <c r="B514" s="23" t="s">
        <v>45</v>
      </c>
      <c r="C514" s="23" t="s">
        <v>46</v>
      </c>
      <c r="D514" s="23">
        <v>1.38369104524493</v>
      </c>
      <c r="E514" s="26">
        <v>0</v>
      </c>
      <c r="F514" s="26">
        <v>0</v>
      </c>
      <c r="G514" s="26">
        <v>0</v>
      </c>
      <c r="H514" s="31">
        <f t="shared" ref="H514:H570" si="88">D514-(E514+F514+G514)</f>
        <v>1.38369104524493</v>
      </c>
      <c r="I514" s="30">
        <f t="shared" si="84"/>
        <v>0</v>
      </c>
      <c r="J514" s="30">
        <f t="shared" si="85"/>
        <v>0</v>
      </c>
      <c r="K514" s="30">
        <f t="shared" si="86"/>
        <v>0</v>
      </c>
      <c r="L514" s="30">
        <f t="shared" si="87"/>
        <v>100</v>
      </c>
      <c r="M514" s="26">
        <v>0</v>
      </c>
      <c r="N514" s="26">
        <v>0</v>
      </c>
      <c r="O514" s="26">
        <v>0</v>
      </c>
      <c r="P514" s="23">
        <f t="shared" si="78"/>
        <v>0</v>
      </c>
      <c r="Q514" s="23">
        <f t="shared" si="79"/>
        <v>0</v>
      </c>
      <c r="R514" s="23">
        <f t="shared" si="80"/>
        <v>0</v>
      </c>
      <c r="S514" s="24">
        <f t="shared" si="81"/>
        <v>0</v>
      </c>
      <c r="T514" s="24">
        <f t="shared" si="82"/>
        <v>0</v>
      </c>
      <c r="U514" s="24">
        <f t="shared" si="83"/>
        <v>0</v>
      </c>
    </row>
    <row r="515" spans="1:21" ht="15" x14ac:dyDescent="0.25">
      <c r="A515" s="32">
        <v>5423</v>
      </c>
      <c r="B515" s="23" t="s">
        <v>45</v>
      </c>
      <c r="C515" s="23" t="s">
        <v>46</v>
      </c>
      <c r="D515" s="23">
        <v>0.37680552905766501</v>
      </c>
      <c r="E515" s="26">
        <v>0</v>
      </c>
      <c r="F515" s="26">
        <v>0</v>
      </c>
      <c r="G515" s="26">
        <v>0</v>
      </c>
      <c r="H515" s="31">
        <f t="shared" si="88"/>
        <v>0.37680552905766501</v>
      </c>
      <c r="I515" s="30">
        <f t="shared" si="84"/>
        <v>0</v>
      </c>
      <c r="J515" s="30">
        <f t="shared" si="85"/>
        <v>0</v>
      </c>
      <c r="K515" s="30">
        <f t="shared" si="86"/>
        <v>0</v>
      </c>
      <c r="L515" s="30">
        <f t="shared" si="87"/>
        <v>100</v>
      </c>
      <c r="M515" s="26">
        <v>0</v>
      </c>
      <c r="N515" s="26">
        <v>0</v>
      </c>
      <c r="O515" s="26">
        <v>5.3574387657199997E-4</v>
      </c>
      <c r="P515" s="23">
        <f t="shared" ref="P515:P570" si="89">M515</f>
        <v>0</v>
      </c>
      <c r="Q515" s="23">
        <f t="shared" ref="Q515:Q570" si="90">N515-M515</f>
        <v>0</v>
      </c>
      <c r="R515" s="23">
        <f t="shared" ref="R515:R570" si="91">O515-N515</f>
        <v>5.3574387657199997E-4</v>
      </c>
      <c r="S515" s="24">
        <f t="shared" ref="S515:S570" si="92">P515/D515*100</f>
        <v>0</v>
      </c>
      <c r="T515" s="24">
        <f t="shared" ref="T515:T570" si="93">Q515/D515*100</f>
        <v>0</v>
      </c>
      <c r="U515" s="24">
        <f t="shared" ref="U515:U570" si="94">R515/D515*100</f>
        <v>0.14218047116023386</v>
      </c>
    </row>
    <row r="516" spans="1:21" ht="15" x14ac:dyDescent="0.25">
      <c r="A516" s="32">
        <v>5424</v>
      </c>
      <c r="B516" s="23" t="s">
        <v>45</v>
      </c>
      <c r="C516" s="23" t="s">
        <v>46</v>
      </c>
      <c r="D516" s="23">
        <v>1.0496270461358801</v>
      </c>
      <c r="E516" s="26">
        <v>0</v>
      </c>
      <c r="F516" s="26">
        <v>0</v>
      </c>
      <c r="G516" s="26">
        <v>0</v>
      </c>
      <c r="H516" s="31">
        <f t="shared" si="88"/>
        <v>1.0496270461358801</v>
      </c>
      <c r="I516" s="30">
        <f t="shared" ref="I516:I570" si="95">E516/D516*100</f>
        <v>0</v>
      </c>
      <c r="J516" s="30">
        <f t="shared" ref="J516:J570" si="96">F516/D516*100</f>
        <v>0</v>
      </c>
      <c r="K516" s="30">
        <f t="shared" ref="K516:K570" si="97">G516/D516*100</f>
        <v>0</v>
      </c>
      <c r="L516" s="30">
        <f t="shared" ref="L516:L570" si="98">100-K516-J516-I516</f>
        <v>100</v>
      </c>
      <c r="M516" s="26">
        <v>7.8118734509400004E-2</v>
      </c>
      <c r="N516" s="26">
        <v>0.17412735317</v>
      </c>
      <c r="O516" s="26">
        <v>0.36469733718000003</v>
      </c>
      <c r="P516" s="23">
        <f t="shared" si="89"/>
        <v>7.8118734509400004E-2</v>
      </c>
      <c r="Q516" s="23">
        <f t="shared" si="90"/>
        <v>9.6008618660599995E-2</v>
      </c>
      <c r="R516" s="23">
        <f t="shared" si="91"/>
        <v>0.19056998401000003</v>
      </c>
      <c r="S516" s="24">
        <f t="shared" si="92"/>
        <v>7.4425230177697896</v>
      </c>
      <c r="T516" s="24">
        <f t="shared" si="93"/>
        <v>9.1469269026601623</v>
      </c>
      <c r="U516" s="24">
        <f t="shared" si="94"/>
        <v>18.155971181532387</v>
      </c>
    </row>
    <row r="517" spans="1:21" ht="15" x14ac:dyDescent="0.25">
      <c r="A517" s="32">
        <v>5425</v>
      </c>
      <c r="B517" s="23" t="s">
        <v>45</v>
      </c>
      <c r="C517" s="23" t="s">
        <v>46</v>
      </c>
      <c r="D517" s="23">
        <v>6.9133314886670003E-2</v>
      </c>
      <c r="E517" s="26">
        <v>0</v>
      </c>
      <c r="F517" s="26">
        <v>0</v>
      </c>
      <c r="G517" s="26">
        <v>0</v>
      </c>
      <c r="H517" s="31">
        <f t="shared" si="88"/>
        <v>6.9133314886670003E-2</v>
      </c>
      <c r="I517" s="30">
        <f t="shared" si="95"/>
        <v>0</v>
      </c>
      <c r="J517" s="30">
        <f t="shared" si="96"/>
        <v>0</v>
      </c>
      <c r="K517" s="30">
        <f t="shared" si="97"/>
        <v>0</v>
      </c>
      <c r="L517" s="30">
        <f t="shared" si="98"/>
        <v>100</v>
      </c>
      <c r="M517" s="26">
        <v>0</v>
      </c>
      <c r="N517" s="26">
        <v>0</v>
      </c>
      <c r="O517" s="26">
        <v>0</v>
      </c>
      <c r="P517" s="23">
        <f t="shared" si="89"/>
        <v>0</v>
      </c>
      <c r="Q517" s="23">
        <f t="shared" si="90"/>
        <v>0</v>
      </c>
      <c r="R517" s="23">
        <f t="shared" si="91"/>
        <v>0</v>
      </c>
      <c r="S517" s="24">
        <f t="shared" si="92"/>
        <v>0</v>
      </c>
      <c r="T517" s="24">
        <f t="shared" si="93"/>
        <v>0</v>
      </c>
      <c r="U517" s="24">
        <f t="shared" si="94"/>
        <v>0</v>
      </c>
    </row>
    <row r="518" spans="1:21" ht="15" x14ac:dyDescent="0.25">
      <c r="A518" s="32">
        <v>5432</v>
      </c>
      <c r="B518" s="23" t="s">
        <v>45</v>
      </c>
      <c r="C518" s="23" t="s">
        <v>46</v>
      </c>
      <c r="D518" s="23">
        <v>2.8453524314850001E-2</v>
      </c>
      <c r="E518" s="26">
        <v>0</v>
      </c>
      <c r="F518" s="26">
        <v>0</v>
      </c>
      <c r="G518" s="26">
        <v>0</v>
      </c>
      <c r="H518" s="31">
        <f t="shared" si="88"/>
        <v>2.8453524314850001E-2</v>
      </c>
      <c r="I518" s="30">
        <f t="shared" si="95"/>
        <v>0</v>
      </c>
      <c r="J518" s="30">
        <f t="shared" si="96"/>
        <v>0</v>
      </c>
      <c r="K518" s="30">
        <f t="shared" si="97"/>
        <v>0</v>
      </c>
      <c r="L518" s="30">
        <f t="shared" si="98"/>
        <v>100</v>
      </c>
      <c r="M518" s="26">
        <v>0</v>
      </c>
      <c r="N518" s="26">
        <v>0</v>
      </c>
      <c r="O518" s="26">
        <v>0</v>
      </c>
      <c r="P518" s="23">
        <f t="shared" si="89"/>
        <v>0</v>
      </c>
      <c r="Q518" s="23">
        <f t="shared" si="90"/>
        <v>0</v>
      </c>
      <c r="R518" s="23">
        <f t="shared" si="91"/>
        <v>0</v>
      </c>
      <c r="S518" s="24">
        <f t="shared" si="92"/>
        <v>0</v>
      </c>
      <c r="T518" s="24">
        <f t="shared" si="93"/>
        <v>0</v>
      </c>
      <c r="U518" s="24">
        <f t="shared" si="94"/>
        <v>0</v>
      </c>
    </row>
    <row r="519" spans="1:21" ht="15" x14ac:dyDescent="0.25">
      <c r="A519" s="32">
        <v>5433</v>
      </c>
      <c r="B519" s="23" t="s">
        <v>52</v>
      </c>
      <c r="C519" s="23" t="s">
        <v>46</v>
      </c>
      <c r="D519" s="23">
        <v>4.8684955540631E-2</v>
      </c>
      <c r="E519" s="26">
        <v>0</v>
      </c>
      <c r="F519" s="26">
        <v>0</v>
      </c>
      <c r="G519" s="26">
        <v>0</v>
      </c>
      <c r="H519" s="31">
        <f t="shared" si="88"/>
        <v>4.8684955540631E-2</v>
      </c>
      <c r="I519" s="30">
        <f t="shared" si="95"/>
        <v>0</v>
      </c>
      <c r="J519" s="30">
        <f t="shared" si="96"/>
        <v>0</v>
      </c>
      <c r="K519" s="30">
        <f t="shared" si="97"/>
        <v>0</v>
      </c>
      <c r="L519" s="30">
        <f t="shared" si="98"/>
        <v>100</v>
      </c>
      <c r="M519" s="26">
        <v>0</v>
      </c>
      <c r="N519" s="26">
        <v>0</v>
      </c>
      <c r="O519" s="26">
        <v>4.78143746985E-4</v>
      </c>
      <c r="P519" s="23">
        <f t="shared" si="89"/>
        <v>0</v>
      </c>
      <c r="Q519" s="23">
        <f t="shared" si="90"/>
        <v>0</v>
      </c>
      <c r="R519" s="23">
        <f t="shared" si="91"/>
        <v>4.78143746985E-4</v>
      </c>
      <c r="S519" s="24">
        <f t="shared" si="92"/>
        <v>0</v>
      </c>
      <c r="T519" s="24">
        <f t="shared" si="93"/>
        <v>0</v>
      </c>
      <c r="U519" s="24">
        <f t="shared" si="94"/>
        <v>0.98211807256546757</v>
      </c>
    </row>
    <row r="520" spans="1:21" ht="15" x14ac:dyDescent="0.25">
      <c r="A520" s="32">
        <v>5435</v>
      </c>
      <c r="B520" s="23" t="s">
        <v>45</v>
      </c>
      <c r="C520" s="23" t="s">
        <v>46</v>
      </c>
      <c r="D520" s="23">
        <v>0.155419352106651</v>
      </c>
      <c r="E520" s="26">
        <v>0</v>
      </c>
      <c r="F520" s="26">
        <v>0</v>
      </c>
      <c r="G520" s="26">
        <v>0</v>
      </c>
      <c r="H520" s="31">
        <f t="shared" si="88"/>
        <v>0.155419352106651</v>
      </c>
      <c r="I520" s="30">
        <f t="shared" si="95"/>
        <v>0</v>
      </c>
      <c r="J520" s="30">
        <f t="shared" si="96"/>
        <v>0</v>
      </c>
      <c r="K520" s="30">
        <f t="shared" si="97"/>
        <v>0</v>
      </c>
      <c r="L520" s="30">
        <f t="shared" si="98"/>
        <v>100</v>
      </c>
      <c r="M520" s="26">
        <v>0</v>
      </c>
      <c r="N520" s="26">
        <v>0</v>
      </c>
      <c r="O520" s="26">
        <v>0</v>
      </c>
      <c r="P520" s="23">
        <f t="shared" si="89"/>
        <v>0</v>
      </c>
      <c r="Q520" s="23">
        <f t="shared" si="90"/>
        <v>0</v>
      </c>
      <c r="R520" s="23">
        <f t="shared" si="91"/>
        <v>0</v>
      </c>
      <c r="S520" s="24">
        <f t="shared" si="92"/>
        <v>0</v>
      </c>
      <c r="T520" s="24">
        <f t="shared" si="93"/>
        <v>0</v>
      </c>
      <c r="U520" s="24">
        <f t="shared" si="94"/>
        <v>0</v>
      </c>
    </row>
    <row r="521" spans="1:21" ht="15" x14ac:dyDescent="0.25">
      <c r="A521" s="32">
        <v>5440</v>
      </c>
      <c r="B521" s="23" t="s">
        <v>52</v>
      </c>
      <c r="C521" s="23" t="s">
        <v>46</v>
      </c>
      <c r="D521" s="23">
        <v>1.869230017993E-2</v>
      </c>
      <c r="E521" s="26">
        <v>0</v>
      </c>
      <c r="F521" s="26">
        <v>0</v>
      </c>
      <c r="G521" s="26">
        <v>0</v>
      </c>
      <c r="H521" s="31">
        <f t="shared" si="88"/>
        <v>1.869230017993E-2</v>
      </c>
      <c r="I521" s="30">
        <f t="shared" si="95"/>
        <v>0</v>
      </c>
      <c r="J521" s="30">
        <f t="shared" si="96"/>
        <v>0</v>
      </c>
      <c r="K521" s="30">
        <f t="shared" si="97"/>
        <v>0</v>
      </c>
      <c r="L521" s="30">
        <f t="shared" si="98"/>
        <v>100</v>
      </c>
      <c r="M521" s="26">
        <v>0</v>
      </c>
      <c r="N521" s="26">
        <v>0</v>
      </c>
      <c r="O521" s="26">
        <v>0</v>
      </c>
      <c r="P521" s="23">
        <f t="shared" si="89"/>
        <v>0</v>
      </c>
      <c r="Q521" s="23">
        <f t="shared" si="90"/>
        <v>0</v>
      </c>
      <c r="R521" s="23">
        <f t="shared" si="91"/>
        <v>0</v>
      </c>
      <c r="S521" s="24">
        <f t="shared" si="92"/>
        <v>0</v>
      </c>
      <c r="T521" s="24">
        <f t="shared" si="93"/>
        <v>0</v>
      </c>
      <c r="U521" s="24">
        <f t="shared" si="94"/>
        <v>0</v>
      </c>
    </row>
    <row r="522" spans="1:21" ht="15" x14ac:dyDescent="0.25">
      <c r="A522" s="32">
        <v>5444</v>
      </c>
      <c r="B522" s="23" t="s">
        <v>45</v>
      </c>
      <c r="C522" s="23" t="s">
        <v>46</v>
      </c>
      <c r="D522" s="23">
        <v>5.7643438839926002E-2</v>
      </c>
      <c r="E522" s="26">
        <v>0</v>
      </c>
      <c r="F522" s="26">
        <v>0</v>
      </c>
      <c r="G522" s="26">
        <v>0</v>
      </c>
      <c r="H522" s="31">
        <f t="shared" si="88"/>
        <v>5.7643438839926002E-2</v>
      </c>
      <c r="I522" s="30">
        <f t="shared" si="95"/>
        <v>0</v>
      </c>
      <c r="J522" s="30">
        <f t="shared" si="96"/>
        <v>0</v>
      </c>
      <c r="K522" s="30">
        <f t="shared" si="97"/>
        <v>0</v>
      </c>
      <c r="L522" s="30">
        <f t="shared" si="98"/>
        <v>100</v>
      </c>
      <c r="M522" s="26">
        <v>0</v>
      </c>
      <c r="N522" s="26">
        <v>0</v>
      </c>
      <c r="O522" s="26">
        <v>0</v>
      </c>
      <c r="P522" s="23">
        <f t="shared" si="89"/>
        <v>0</v>
      </c>
      <c r="Q522" s="23">
        <f t="shared" si="90"/>
        <v>0</v>
      </c>
      <c r="R522" s="23">
        <f t="shared" si="91"/>
        <v>0</v>
      </c>
      <c r="S522" s="24">
        <f t="shared" si="92"/>
        <v>0</v>
      </c>
      <c r="T522" s="24">
        <f t="shared" si="93"/>
        <v>0</v>
      </c>
      <c r="U522" s="24">
        <f t="shared" si="94"/>
        <v>0</v>
      </c>
    </row>
    <row r="523" spans="1:21" ht="15" x14ac:dyDescent="0.25">
      <c r="A523" s="32">
        <v>5445</v>
      </c>
      <c r="B523" s="23" t="s">
        <v>45</v>
      </c>
      <c r="C523" s="23" t="s">
        <v>16</v>
      </c>
      <c r="D523" s="23">
        <v>0.10548648651115</v>
      </c>
      <c r="E523" s="26">
        <v>0</v>
      </c>
      <c r="F523" s="26">
        <v>0</v>
      </c>
      <c r="G523" s="26">
        <v>0</v>
      </c>
      <c r="H523" s="31">
        <f t="shared" si="88"/>
        <v>0.10548648651115</v>
      </c>
      <c r="I523" s="30">
        <f t="shared" si="95"/>
        <v>0</v>
      </c>
      <c r="J523" s="30">
        <f t="shared" si="96"/>
        <v>0</v>
      </c>
      <c r="K523" s="30">
        <f t="shared" si="97"/>
        <v>0</v>
      </c>
      <c r="L523" s="30">
        <f t="shared" si="98"/>
        <v>100</v>
      </c>
      <c r="M523" s="26">
        <v>0</v>
      </c>
      <c r="N523" s="26">
        <v>0</v>
      </c>
      <c r="O523" s="26">
        <v>5.3399934927900001E-3</v>
      </c>
      <c r="P523" s="23">
        <f t="shared" si="89"/>
        <v>0</v>
      </c>
      <c r="Q523" s="23">
        <f t="shared" si="90"/>
        <v>0</v>
      </c>
      <c r="R523" s="23">
        <f t="shared" si="91"/>
        <v>5.3399934927900001E-3</v>
      </c>
      <c r="S523" s="24">
        <f t="shared" si="92"/>
        <v>0</v>
      </c>
      <c r="T523" s="24">
        <f t="shared" si="93"/>
        <v>0</v>
      </c>
      <c r="U523" s="24">
        <f t="shared" si="94"/>
        <v>5.0622536302084145</v>
      </c>
    </row>
    <row r="524" spans="1:21" ht="15" x14ac:dyDescent="0.25">
      <c r="A524" s="32">
        <v>5463</v>
      </c>
      <c r="B524" s="23" t="s">
        <v>45</v>
      </c>
      <c r="C524" s="23" t="s">
        <v>46</v>
      </c>
      <c r="D524" s="23">
        <v>0.35663580978391601</v>
      </c>
      <c r="E524" s="26">
        <v>0</v>
      </c>
      <c r="F524" s="26">
        <v>0</v>
      </c>
      <c r="G524" s="26">
        <v>0</v>
      </c>
      <c r="H524" s="31">
        <f t="shared" si="88"/>
        <v>0.35663580978391601</v>
      </c>
      <c r="I524" s="30">
        <f t="shared" si="95"/>
        <v>0</v>
      </c>
      <c r="J524" s="30">
        <f t="shared" si="96"/>
        <v>0</v>
      </c>
      <c r="K524" s="30">
        <f t="shared" si="97"/>
        <v>0</v>
      </c>
      <c r="L524" s="30">
        <f t="shared" si="98"/>
        <v>100</v>
      </c>
      <c r="M524" s="26">
        <v>0</v>
      </c>
      <c r="N524" s="26">
        <v>0</v>
      </c>
      <c r="O524" s="26">
        <v>0</v>
      </c>
      <c r="P524" s="23">
        <f t="shared" si="89"/>
        <v>0</v>
      </c>
      <c r="Q524" s="23">
        <f t="shared" si="90"/>
        <v>0</v>
      </c>
      <c r="R524" s="23">
        <f t="shared" si="91"/>
        <v>0</v>
      </c>
      <c r="S524" s="24">
        <f t="shared" si="92"/>
        <v>0</v>
      </c>
      <c r="T524" s="24">
        <f t="shared" si="93"/>
        <v>0</v>
      </c>
      <c r="U524" s="24">
        <f t="shared" si="94"/>
        <v>0</v>
      </c>
    </row>
    <row r="525" spans="1:21" ht="15" x14ac:dyDescent="0.25">
      <c r="A525" s="32">
        <v>5465</v>
      </c>
      <c r="B525" s="23" t="s">
        <v>45</v>
      </c>
      <c r="C525" s="23" t="s">
        <v>46</v>
      </c>
      <c r="D525" s="23">
        <v>0.437859534690758</v>
      </c>
      <c r="E525" s="26">
        <v>0</v>
      </c>
      <c r="F525" s="26">
        <v>0</v>
      </c>
      <c r="G525" s="26">
        <v>0</v>
      </c>
      <c r="H525" s="31">
        <f t="shared" si="88"/>
        <v>0.437859534690758</v>
      </c>
      <c r="I525" s="30">
        <f t="shared" si="95"/>
        <v>0</v>
      </c>
      <c r="J525" s="30">
        <f t="shared" si="96"/>
        <v>0</v>
      </c>
      <c r="K525" s="30">
        <f t="shared" si="97"/>
        <v>0</v>
      </c>
      <c r="L525" s="30">
        <f t="shared" si="98"/>
        <v>100</v>
      </c>
      <c r="M525" s="26">
        <v>0</v>
      </c>
      <c r="N525" s="26">
        <v>0</v>
      </c>
      <c r="O525" s="26">
        <v>0</v>
      </c>
      <c r="P525" s="23">
        <f t="shared" si="89"/>
        <v>0</v>
      </c>
      <c r="Q525" s="23">
        <f t="shared" si="90"/>
        <v>0</v>
      </c>
      <c r="R525" s="23">
        <f t="shared" si="91"/>
        <v>0</v>
      </c>
      <c r="S525" s="24">
        <f t="shared" si="92"/>
        <v>0</v>
      </c>
      <c r="T525" s="24">
        <f t="shared" si="93"/>
        <v>0</v>
      </c>
      <c r="U525" s="24">
        <f t="shared" si="94"/>
        <v>0</v>
      </c>
    </row>
    <row r="526" spans="1:21" ht="15" x14ac:dyDescent="0.25">
      <c r="A526" s="32">
        <v>5466</v>
      </c>
      <c r="B526" s="23" t="s">
        <v>45</v>
      </c>
      <c r="C526" s="23" t="s">
        <v>46</v>
      </c>
      <c r="D526" s="23">
        <v>0.65452207160175502</v>
      </c>
      <c r="E526" s="26">
        <v>0</v>
      </c>
      <c r="F526" s="26">
        <v>0</v>
      </c>
      <c r="G526" s="26">
        <v>0</v>
      </c>
      <c r="H526" s="31">
        <f t="shared" si="88"/>
        <v>0.65452207160175502</v>
      </c>
      <c r="I526" s="30">
        <f t="shared" si="95"/>
        <v>0</v>
      </c>
      <c r="J526" s="30">
        <f t="shared" si="96"/>
        <v>0</v>
      </c>
      <c r="K526" s="30">
        <f t="shared" si="97"/>
        <v>0</v>
      </c>
      <c r="L526" s="30">
        <f t="shared" si="98"/>
        <v>100</v>
      </c>
      <c r="M526" s="26">
        <v>0</v>
      </c>
      <c r="N526" s="26">
        <v>0</v>
      </c>
      <c r="O526" s="26">
        <v>0</v>
      </c>
      <c r="P526" s="23">
        <f t="shared" si="89"/>
        <v>0</v>
      </c>
      <c r="Q526" s="23">
        <f t="shared" si="90"/>
        <v>0</v>
      </c>
      <c r="R526" s="23">
        <f t="shared" si="91"/>
        <v>0</v>
      </c>
      <c r="S526" s="24">
        <f t="shared" si="92"/>
        <v>0</v>
      </c>
      <c r="T526" s="24">
        <f t="shared" si="93"/>
        <v>0</v>
      </c>
      <c r="U526" s="24">
        <f t="shared" si="94"/>
        <v>0</v>
      </c>
    </row>
    <row r="527" spans="1:21" ht="15" x14ac:dyDescent="0.25">
      <c r="A527" s="32">
        <v>5478</v>
      </c>
      <c r="B527" s="23" t="s">
        <v>45</v>
      </c>
      <c r="C527" s="23" t="s">
        <v>46</v>
      </c>
      <c r="D527" s="23">
        <v>0.208307150335135</v>
      </c>
      <c r="E527" s="26">
        <v>0</v>
      </c>
      <c r="F527" s="26">
        <v>0</v>
      </c>
      <c r="G527" s="26">
        <v>0</v>
      </c>
      <c r="H527" s="31">
        <f t="shared" si="88"/>
        <v>0.208307150335135</v>
      </c>
      <c r="I527" s="30">
        <f t="shared" si="95"/>
        <v>0</v>
      </c>
      <c r="J527" s="30">
        <f t="shared" si="96"/>
        <v>0</v>
      </c>
      <c r="K527" s="30">
        <f t="shared" si="97"/>
        <v>0</v>
      </c>
      <c r="L527" s="30">
        <f t="shared" si="98"/>
        <v>100</v>
      </c>
      <c r="M527" s="26">
        <v>2.96802166862E-3</v>
      </c>
      <c r="N527" s="26">
        <v>1.51184513079E-2</v>
      </c>
      <c r="O527" s="26">
        <v>4.3387769007599997E-2</v>
      </c>
      <c r="P527" s="23">
        <f t="shared" si="89"/>
        <v>2.96802166862E-3</v>
      </c>
      <c r="Q527" s="23">
        <f t="shared" si="90"/>
        <v>1.2150429639280001E-2</v>
      </c>
      <c r="R527" s="23">
        <f t="shared" si="91"/>
        <v>2.8269317699699995E-2</v>
      </c>
      <c r="S527" s="24">
        <f t="shared" si="92"/>
        <v>1.424829471213493</v>
      </c>
      <c r="T527" s="24">
        <f t="shared" si="93"/>
        <v>5.8329393012826403</v>
      </c>
      <c r="U527" s="24">
        <f t="shared" si="94"/>
        <v>13.570978074549481</v>
      </c>
    </row>
    <row r="528" spans="1:21" ht="15" x14ac:dyDescent="0.25">
      <c r="A528" s="32">
        <v>5483</v>
      </c>
      <c r="B528" s="23" t="s">
        <v>45</v>
      </c>
      <c r="C528" s="23" t="s">
        <v>46</v>
      </c>
      <c r="D528" s="23">
        <v>3.7868950990438001E-2</v>
      </c>
      <c r="E528" s="26">
        <v>0</v>
      </c>
      <c r="F528" s="26">
        <v>0</v>
      </c>
      <c r="G528" s="26">
        <v>0</v>
      </c>
      <c r="H528" s="31">
        <f t="shared" si="88"/>
        <v>3.7868950990438001E-2</v>
      </c>
      <c r="I528" s="30">
        <f t="shared" si="95"/>
        <v>0</v>
      </c>
      <c r="J528" s="30">
        <f t="shared" si="96"/>
        <v>0</v>
      </c>
      <c r="K528" s="30">
        <f t="shared" si="97"/>
        <v>0</v>
      </c>
      <c r="L528" s="30">
        <f t="shared" si="98"/>
        <v>100</v>
      </c>
      <c r="M528" s="26">
        <v>2.4352859042399999E-4</v>
      </c>
      <c r="N528" s="26">
        <v>9.3753039805700002E-4</v>
      </c>
      <c r="O528" s="26">
        <v>2.5213214557100001E-3</v>
      </c>
      <c r="P528" s="23">
        <f t="shared" si="89"/>
        <v>2.4352859042399999E-4</v>
      </c>
      <c r="Q528" s="23">
        <f t="shared" si="90"/>
        <v>6.9400180763300005E-4</v>
      </c>
      <c r="R528" s="23">
        <f t="shared" si="91"/>
        <v>1.5837910576530002E-3</v>
      </c>
      <c r="S528" s="24">
        <f t="shared" si="92"/>
        <v>0.64308248328687934</v>
      </c>
      <c r="T528" s="24">
        <f t="shared" si="93"/>
        <v>1.8326406976740317</v>
      </c>
      <c r="U528" s="24">
        <f t="shared" si="94"/>
        <v>4.1822945083768266</v>
      </c>
    </row>
    <row r="529" spans="1:21" ht="15" x14ac:dyDescent="0.25">
      <c r="A529" s="32">
        <v>5485</v>
      </c>
      <c r="B529" s="23" t="s">
        <v>45</v>
      </c>
      <c r="C529" s="23" t="s">
        <v>46</v>
      </c>
      <c r="D529" s="23">
        <v>0.173275976579324</v>
      </c>
      <c r="E529" s="26">
        <v>0</v>
      </c>
      <c r="F529" s="26">
        <v>0</v>
      </c>
      <c r="G529" s="26">
        <v>0</v>
      </c>
      <c r="H529" s="31">
        <f t="shared" si="88"/>
        <v>0.173275976579324</v>
      </c>
      <c r="I529" s="30">
        <f t="shared" si="95"/>
        <v>0</v>
      </c>
      <c r="J529" s="30">
        <f t="shared" si="96"/>
        <v>0</v>
      </c>
      <c r="K529" s="30">
        <f t="shared" si="97"/>
        <v>0</v>
      </c>
      <c r="L529" s="30">
        <f t="shared" si="98"/>
        <v>100</v>
      </c>
      <c r="M529" s="26">
        <v>0</v>
      </c>
      <c r="N529" s="26">
        <v>0</v>
      </c>
      <c r="O529" s="26">
        <v>0</v>
      </c>
      <c r="P529" s="23">
        <f t="shared" si="89"/>
        <v>0</v>
      </c>
      <c r="Q529" s="23">
        <f t="shared" si="90"/>
        <v>0</v>
      </c>
      <c r="R529" s="23">
        <f t="shared" si="91"/>
        <v>0</v>
      </c>
      <c r="S529" s="24">
        <f t="shared" si="92"/>
        <v>0</v>
      </c>
      <c r="T529" s="24">
        <f t="shared" si="93"/>
        <v>0</v>
      </c>
      <c r="U529" s="24">
        <f t="shared" si="94"/>
        <v>0</v>
      </c>
    </row>
    <row r="530" spans="1:21" ht="15" x14ac:dyDescent="0.25">
      <c r="A530" s="32">
        <v>5494</v>
      </c>
      <c r="B530" s="23" t="s">
        <v>45</v>
      </c>
      <c r="C530" s="23" t="s">
        <v>46</v>
      </c>
      <c r="D530" s="23">
        <v>0.228513949195568</v>
      </c>
      <c r="E530" s="26">
        <v>0</v>
      </c>
      <c r="F530" s="26">
        <v>0</v>
      </c>
      <c r="G530" s="26">
        <v>0</v>
      </c>
      <c r="H530" s="31">
        <f t="shared" si="88"/>
        <v>0.228513949195568</v>
      </c>
      <c r="I530" s="30">
        <f t="shared" si="95"/>
        <v>0</v>
      </c>
      <c r="J530" s="30">
        <f t="shared" si="96"/>
        <v>0</v>
      </c>
      <c r="K530" s="30">
        <f t="shared" si="97"/>
        <v>0</v>
      </c>
      <c r="L530" s="30">
        <f t="shared" si="98"/>
        <v>100</v>
      </c>
      <c r="M530" s="26">
        <v>0</v>
      </c>
      <c r="N530" s="26">
        <v>5.4215953971999999E-3</v>
      </c>
      <c r="O530" s="26">
        <v>2.9625193962700001E-2</v>
      </c>
      <c r="P530" s="23">
        <f t="shared" si="89"/>
        <v>0</v>
      </c>
      <c r="Q530" s="23">
        <f t="shared" si="90"/>
        <v>5.4215953971999999E-3</v>
      </c>
      <c r="R530" s="23">
        <f t="shared" si="91"/>
        <v>2.4203598565500001E-2</v>
      </c>
      <c r="S530" s="24">
        <f t="shared" si="92"/>
        <v>0</v>
      </c>
      <c r="T530" s="24">
        <f t="shared" si="93"/>
        <v>2.3725446154536769</v>
      </c>
      <c r="U530" s="24">
        <f t="shared" si="94"/>
        <v>10.591737900772943</v>
      </c>
    </row>
    <row r="531" spans="1:21" ht="15" x14ac:dyDescent="0.25">
      <c r="A531" s="32">
        <v>5496</v>
      </c>
      <c r="B531" s="23" t="s">
        <v>45</v>
      </c>
      <c r="C531" s="23" t="s">
        <v>46</v>
      </c>
      <c r="D531" s="23">
        <v>0.195933930967538</v>
      </c>
      <c r="E531" s="26">
        <v>0</v>
      </c>
      <c r="F531" s="26">
        <v>0</v>
      </c>
      <c r="G531" s="26">
        <v>0</v>
      </c>
      <c r="H531" s="31">
        <f t="shared" si="88"/>
        <v>0.195933930967538</v>
      </c>
      <c r="I531" s="30">
        <f t="shared" si="95"/>
        <v>0</v>
      </c>
      <c r="J531" s="30">
        <f t="shared" si="96"/>
        <v>0</v>
      </c>
      <c r="K531" s="30">
        <f t="shared" si="97"/>
        <v>0</v>
      </c>
      <c r="L531" s="30">
        <f t="shared" si="98"/>
        <v>100</v>
      </c>
      <c r="M531" s="26">
        <v>0</v>
      </c>
      <c r="N531" s="26">
        <v>0</v>
      </c>
      <c r="O531" s="26">
        <v>0</v>
      </c>
      <c r="P531" s="23">
        <f t="shared" si="89"/>
        <v>0</v>
      </c>
      <c r="Q531" s="23">
        <f t="shared" si="90"/>
        <v>0</v>
      </c>
      <c r="R531" s="23">
        <f t="shared" si="91"/>
        <v>0</v>
      </c>
      <c r="S531" s="24">
        <f t="shared" si="92"/>
        <v>0</v>
      </c>
      <c r="T531" s="24">
        <f t="shared" si="93"/>
        <v>0</v>
      </c>
      <c r="U531" s="24">
        <f t="shared" si="94"/>
        <v>0</v>
      </c>
    </row>
    <row r="532" spans="1:21" ht="15" x14ac:dyDescent="0.25">
      <c r="A532" s="32">
        <v>5500</v>
      </c>
      <c r="B532" s="23" t="s">
        <v>45</v>
      </c>
      <c r="C532" s="23" t="s">
        <v>46</v>
      </c>
      <c r="D532" s="23">
        <v>5.0361849458693397</v>
      </c>
      <c r="E532" s="26">
        <v>0</v>
      </c>
      <c r="F532" s="26">
        <v>0</v>
      </c>
      <c r="G532" s="26">
        <v>0</v>
      </c>
      <c r="H532" s="31">
        <f t="shared" si="88"/>
        <v>5.0361849458693397</v>
      </c>
      <c r="I532" s="30">
        <f t="shared" si="95"/>
        <v>0</v>
      </c>
      <c r="J532" s="30">
        <f t="shared" si="96"/>
        <v>0</v>
      </c>
      <c r="K532" s="30">
        <f t="shared" si="97"/>
        <v>0</v>
      </c>
      <c r="L532" s="30">
        <f t="shared" si="98"/>
        <v>100</v>
      </c>
      <c r="M532" s="26">
        <v>0</v>
      </c>
      <c r="N532" s="26">
        <v>2.86549368863E-3</v>
      </c>
      <c r="O532" s="26">
        <v>2.3204001242200002E-2</v>
      </c>
      <c r="P532" s="23">
        <f t="shared" si="89"/>
        <v>0</v>
      </c>
      <c r="Q532" s="23">
        <f t="shared" si="90"/>
        <v>2.86549368863E-3</v>
      </c>
      <c r="R532" s="23">
        <f t="shared" si="91"/>
        <v>2.0338507553570001E-2</v>
      </c>
      <c r="S532" s="24">
        <f t="shared" si="92"/>
        <v>0</v>
      </c>
      <c r="T532" s="24">
        <f t="shared" si="93"/>
        <v>5.689810281848897E-2</v>
      </c>
      <c r="U532" s="24">
        <f t="shared" si="94"/>
        <v>0.40384751100635352</v>
      </c>
    </row>
    <row r="533" spans="1:21" ht="15" x14ac:dyDescent="0.25">
      <c r="A533" s="32">
        <v>5501</v>
      </c>
      <c r="B533" s="23" t="s">
        <v>45</v>
      </c>
      <c r="C533" s="23" t="s">
        <v>46</v>
      </c>
      <c r="D533" s="23">
        <v>2.2808076982820502</v>
      </c>
      <c r="E533" s="26">
        <v>0</v>
      </c>
      <c r="F533" s="26">
        <v>0</v>
      </c>
      <c r="G533" s="26">
        <v>0</v>
      </c>
      <c r="H533" s="31">
        <f t="shared" si="88"/>
        <v>2.2808076982820502</v>
      </c>
      <c r="I533" s="30">
        <f t="shared" si="95"/>
        <v>0</v>
      </c>
      <c r="J533" s="30">
        <f t="shared" si="96"/>
        <v>0</v>
      </c>
      <c r="K533" s="30">
        <f t="shared" si="97"/>
        <v>0</v>
      </c>
      <c r="L533" s="30">
        <f t="shared" si="98"/>
        <v>100</v>
      </c>
      <c r="M533" s="26">
        <v>6.4382666999999998E-8</v>
      </c>
      <c r="N533" s="26">
        <v>3.7209331196999997E-5</v>
      </c>
      <c r="O533" s="26">
        <v>0.16778883173799999</v>
      </c>
      <c r="P533" s="23">
        <f t="shared" si="89"/>
        <v>6.4382666999999998E-8</v>
      </c>
      <c r="Q533" s="23">
        <f t="shared" si="90"/>
        <v>3.7144948529999996E-5</v>
      </c>
      <c r="R533" s="23">
        <f t="shared" si="91"/>
        <v>0.167751622406803</v>
      </c>
      <c r="S533" s="24">
        <f t="shared" si="92"/>
        <v>2.8228011966328556E-6</v>
      </c>
      <c r="T533" s="24">
        <f t="shared" si="93"/>
        <v>1.6285874761812805E-3</v>
      </c>
      <c r="U533" s="24">
        <f t="shared" si="94"/>
        <v>7.3549217907830133</v>
      </c>
    </row>
    <row r="534" spans="1:21" ht="15" x14ac:dyDescent="0.25">
      <c r="A534" s="32">
        <v>5505</v>
      </c>
      <c r="B534" s="23" t="s">
        <v>45</v>
      </c>
      <c r="C534" s="23" t="s">
        <v>46</v>
      </c>
      <c r="D534" s="23">
        <v>0.97822411204161597</v>
      </c>
      <c r="E534" s="26">
        <v>0</v>
      </c>
      <c r="F534" s="26">
        <v>0</v>
      </c>
      <c r="G534" s="26">
        <v>0</v>
      </c>
      <c r="H534" s="31">
        <f t="shared" si="88"/>
        <v>0.97822411204161597</v>
      </c>
      <c r="I534" s="30">
        <f t="shared" si="95"/>
        <v>0</v>
      </c>
      <c r="J534" s="30">
        <f t="shared" si="96"/>
        <v>0</v>
      </c>
      <c r="K534" s="30">
        <f t="shared" si="97"/>
        <v>0</v>
      </c>
      <c r="L534" s="30">
        <f t="shared" si="98"/>
        <v>100</v>
      </c>
      <c r="M534" s="26">
        <v>0</v>
      </c>
      <c r="N534" s="26">
        <v>3.5119750801600001E-4</v>
      </c>
      <c r="O534" s="26">
        <v>2.2370412028000001E-2</v>
      </c>
      <c r="P534" s="23">
        <f t="shared" si="89"/>
        <v>0</v>
      </c>
      <c r="Q534" s="23">
        <f t="shared" si="90"/>
        <v>3.5119750801600001E-4</v>
      </c>
      <c r="R534" s="23">
        <f t="shared" si="91"/>
        <v>2.2019214519984003E-2</v>
      </c>
      <c r="S534" s="24">
        <f t="shared" si="92"/>
        <v>0</v>
      </c>
      <c r="T534" s="24">
        <f t="shared" si="93"/>
        <v>3.5901538685550134E-2</v>
      </c>
      <c r="U534" s="24">
        <f t="shared" si="94"/>
        <v>2.2509376173552398</v>
      </c>
    </row>
    <row r="535" spans="1:21" ht="15" x14ac:dyDescent="0.25">
      <c r="A535" s="32">
        <v>5507</v>
      </c>
      <c r="B535" s="23" t="s">
        <v>45</v>
      </c>
      <c r="C535" s="23" t="s">
        <v>46</v>
      </c>
      <c r="D535" s="23">
        <v>8.1158187397567999E-2</v>
      </c>
      <c r="E535" s="26">
        <v>0</v>
      </c>
      <c r="F535" s="26">
        <v>0</v>
      </c>
      <c r="G535" s="26">
        <v>0</v>
      </c>
      <c r="H535" s="31">
        <f t="shared" si="88"/>
        <v>8.1158187397567999E-2</v>
      </c>
      <c r="I535" s="30">
        <f t="shared" si="95"/>
        <v>0</v>
      </c>
      <c r="J535" s="30">
        <f t="shared" si="96"/>
        <v>0</v>
      </c>
      <c r="K535" s="30">
        <f t="shared" si="97"/>
        <v>0</v>
      </c>
      <c r="L535" s="30">
        <f t="shared" si="98"/>
        <v>100</v>
      </c>
      <c r="M535" s="26">
        <v>0</v>
      </c>
      <c r="N535" s="26">
        <v>0</v>
      </c>
      <c r="O535" s="26">
        <v>0</v>
      </c>
      <c r="P535" s="23">
        <f t="shared" si="89"/>
        <v>0</v>
      </c>
      <c r="Q535" s="23">
        <f t="shared" si="90"/>
        <v>0</v>
      </c>
      <c r="R535" s="23">
        <f t="shared" si="91"/>
        <v>0</v>
      </c>
      <c r="S535" s="24">
        <f t="shared" si="92"/>
        <v>0</v>
      </c>
      <c r="T535" s="24">
        <f t="shared" si="93"/>
        <v>0</v>
      </c>
      <c r="U535" s="24">
        <f t="shared" si="94"/>
        <v>0</v>
      </c>
    </row>
    <row r="536" spans="1:21" ht="15" x14ac:dyDescent="0.25">
      <c r="A536" s="32">
        <v>5511</v>
      </c>
      <c r="B536" s="23" t="s">
        <v>45</v>
      </c>
      <c r="C536" s="23" t="s">
        <v>46</v>
      </c>
      <c r="D536" s="23">
        <v>1.7408890047201E-2</v>
      </c>
      <c r="E536" s="26">
        <v>0</v>
      </c>
      <c r="F536" s="26">
        <v>0</v>
      </c>
      <c r="G536" s="26">
        <v>0</v>
      </c>
      <c r="H536" s="31">
        <f t="shared" si="88"/>
        <v>1.7408890047201E-2</v>
      </c>
      <c r="I536" s="30">
        <f t="shared" si="95"/>
        <v>0</v>
      </c>
      <c r="J536" s="30">
        <f t="shared" si="96"/>
        <v>0</v>
      </c>
      <c r="K536" s="30">
        <f t="shared" si="97"/>
        <v>0</v>
      </c>
      <c r="L536" s="30">
        <f t="shared" si="98"/>
        <v>100</v>
      </c>
      <c r="M536" s="26">
        <v>0</v>
      </c>
      <c r="N536" s="26">
        <v>0</v>
      </c>
      <c r="O536" s="26">
        <v>0</v>
      </c>
      <c r="P536" s="23">
        <f t="shared" si="89"/>
        <v>0</v>
      </c>
      <c r="Q536" s="23">
        <f t="shared" si="90"/>
        <v>0</v>
      </c>
      <c r="R536" s="23">
        <f t="shared" si="91"/>
        <v>0</v>
      </c>
      <c r="S536" s="24">
        <f t="shared" si="92"/>
        <v>0</v>
      </c>
      <c r="T536" s="24">
        <f t="shared" si="93"/>
        <v>0</v>
      </c>
      <c r="U536" s="24">
        <f t="shared" si="94"/>
        <v>0</v>
      </c>
    </row>
    <row r="537" spans="1:21" ht="15" x14ac:dyDescent="0.25">
      <c r="A537" s="32">
        <v>5512</v>
      </c>
      <c r="B537" s="23" t="s">
        <v>45</v>
      </c>
      <c r="C537" s="23" t="s">
        <v>46</v>
      </c>
      <c r="D537" s="23">
        <v>7.0693222854850996E-2</v>
      </c>
      <c r="E537" s="26">
        <v>0</v>
      </c>
      <c r="F537" s="26">
        <v>0</v>
      </c>
      <c r="G537" s="26">
        <v>0</v>
      </c>
      <c r="H537" s="31">
        <f t="shared" si="88"/>
        <v>7.0693222854850996E-2</v>
      </c>
      <c r="I537" s="30">
        <f t="shared" si="95"/>
        <v>0</v>
      </c>
      <c r="J537" s="30">
        <f t="shared" si="96"/>
        <v>0</v>
      </c>
      <c r="K537" s="30">
        <f t="shared" si="97"/>
        <v>0</v>
      </c>
      <c r="L537" s="30">
        <f t="shared" si="98"/>
        <v>100</v>
      </c>
      <c r="M537" s="26">
        <v>0</v>
      </c>
      <c r="N537" s="26">
        <v>0</v>
      </c>
      <c r="O537" s="26">
        <v>0</v>
      </c>
      <c r="P537" s="23">
        <f t="shared" si="89"/>
        <v>0</v>
      </c>
      <c r="Q537" s="23">
        <f t="shared" si="90"/>
        <v>0</v>
      </c>
      <c r="R537" s="23">
        <f t="shared" si="91"/>
        <v>0</v>
      </c>
      <c r="S537" s="24">
        <f t="shared" si="92"/>
        <v>0</v>
      </c>
      <c r="T537" s="24">
        <f t="shared" si="93"/>
        <v>0</v>
      </c>
      <c r="U537" s="24">
        <f t="shared" si="94"/>
        <v>0</v>
      </c>
    </row>
    <row r="538" spans="1:21" ht="15" x14ac:dyDescent="0.25">
      <c r="A538" s="32">
        <v>5515</v>
      </c>
      <c r="B538" s="23" t="s">
        <v>45</v>
      </c>
      <c r="C538" s="23" t="s">
        <v>46</v>
      </c>
      <c r="D538" s="23">
        <v>2.3505090779297001E-2</v>
      </c>
      <c r="E538" s="26">
        <v>0</v>
      </c>
      <c r="F538" s="26">
        <v>0</v>
      </c>
      <c r="G538" s="26">
        <v>0</v>
      </c>
      <c r="H538" s="31">
        <f t="shared" si="88"/>
        <v>2.3505090779297001E-2</v>
      </c>
      <c r="I538" s="30">
        <f t="shared" si="95"/>
        <v>0</v>
      </c>
      <c r="J538" s="30">
        <f t="shared" si="96"/>
        <v>0</v>
      </c>
      <c r="K538" s="30">
        <f t="shared" si="97"/>
        <v>0</v>
      </c>
      <c r="L538" s="30">
        <f t="shared" si="98"/>
        <v>100</v>
      </c>
      <c r="M538" s="26">
        <v>0</v>
      </c>
      <c r="N538" s="26">
        <v>0</v>
      </c>
      <c r="O538" s="26">
        <v>0</v>
      </c>
      <c r="P538" s="23">
        <f t="shared" si="89"/>
        <v>0</v>
      </c>
      <c r="Q538" s="23">
        <f t="shared" si="90"/>
        <v>0</v>
      </c>
      <c r="R538" s="23">
        <f t="shared" si="91"/>
        <v>0</v>
      </c>
      <c r="S538" s="24">
        <f t="shared" si="92"/>
        <v>0</v>
      </c>
      <c r="T538" s="24">
        <f t="shared" si="93"/>
        <v>0</v>
      </c>
      <c r="U538" s="24">
        <f t="shared" si="94"/>
        <v>0</v>
      </c>
    </row>
    <row r="539" spans="1:21" ht="15" x14ac:dyDescent="0.25">
      <c r="A539" s="32">
        <v>5525</v>
      </c>
      <c r="B539" s="23" t="s">
        <v>45</v>
      </c>
      <c r="C539" s="23" t="s">
        <v>46</v>
      </c>
      <c r="D539" s="23">
        <v>0.14296383481140801</v>
      </c>
      <c r="E539" s="26">
        <v>0</v>
      </c>
      <c r="F539" s="26">
        <v>0</v>
      </c>
      <c r="G539" s="26">
        <v>0</v>
      </c>
      <c r="H539" s="31">
        <f t="shared" si="88"/>
        <v>0.14296383481140801</v>
      </c>
      <c r="I539" s="30">
        <f t="shared" si="95"/>
        <v>0</v>
      </c>
      <c r="J539" s="30">
        <f t="shared" si="96"/>
        <v>0</v>
      </c>
      <c r="K539" s="30">
        <f t="shared" si="97"/>
        <v>0</v>
      </c>
      <c r="L539" s="30">
        <f t="shared" si="98"/>
        <v>100</v>
      </c>
      <c r="M539" s="26">
        <v>0</v>
      </c>
      <c r="N539" s="26">
        <v>0</v>
      </c>
      <c r="O539" s="26">
        <v>3.3732955295299999E-4</v>
      </c>
      <c r="P539" s="23">
        <f t="shared" si="89"/>
        <v>0</v>
      </c>
      <c r="Q539" s="23">
        <f t="shared" si="90"/>
        <v>0</v>
      </c>
      <c r="R539" s="23">
        <f t="shared" si="91"/>
        <v>3.3732955295299999E-4</v>
      </c>
      <c r="S539" s="24">
        <f t="shared" si="92"/>
        <v>0</v>
      </c>
      <c r="T539" s="24">
        <f t="shared" si="93"/>
        <v>0</v>
      </c>
      <c r="U539" s="24">
        <f t="shared" si="94"/>
        <v>0.23595446596545985</v>
      </c>
    </row>
    <row r="540" spans="1:21" ht="15" x14ac:dyDescent="0.25">
      <c r="A540" s="32">
        <v>5527</v>
      </c>
      <c r="B540" s="23" t="s">
        <v>45</v>
      </c>
      <c r="C540" s="23" t="s">
        <v>46</v>
      </c>
      <c r="D540" s="23">
        <v>9.2376990073572002E-2</v>
      </c>
      <c r="E540" s="26">
        <v>0</v>
      </c>
      <c r="F540" s="26">
        <v>0</v>
      </c>
      <c r="G540" s="26">
        <v>0</v>
      </c>
      <c r="H540" s="31">
        <f t="shared" si="88"/>
        <v>9.2376990073572002E-2</v>
      </c>
      <c r="I540" s="30">
        <f t="shared" si="95"/>
        <v>0</v>
      </c>
      <c r="J540" s="30">
        <f t="shared" si="96"/>
        <v>0</v>
      </c>
      <c r="K540" s="30">
        <f t="shared" si="97"/>
        <v>0</v>
      </c>
      <c r="L540" s="30">
        <f t="shared" si="98"/>
        <v>100</v>
      </c>
      <c r="M540" s="26">
        <v>7.8909711663999996E-4</v>
      </c>
      <c r="N540" s="26">
        <v>1.66512071166E-3</v>
      </c>
      <c r="O540" s="26">
        <v>2.4942708818900001E-3</v>
      </c>
      <c r="P540" s="23">
        <f t="shared" si="89"/>
        <v>7.8909711663999996E-4</v>
      </c>
      <c r="Q540" s="23">
        <f t="shared" si="90"/>
        <v>8.7602359502000004E-4</v>
      </c>
      <c r="R540" s="23">
        <f t="shared" si="91"/>
        <v>8.2915017023000009E-4</v>
      </c>
      <c r="S540" s="24">
        <f t="shared" si="92"/>
        <v>0.85421392926045503</v>
      </c>
      <c r="T540" s="24">
        <f t="shared" si="93"/>
        <v>0.94831363776012489</v>
      </c>
      <c r="U540" s="24">
        <f t="shared" si="94"/>
        <v>0.89757218715357379</v>
      </c>
    </row>
    <row r="541" spans="1:21" ht="15" x14ac:dyDescent="0.25">
      <c r="A541" s="32">
        <v>5529</v>
      </c>
      <c r="B541" s="23" t="s">
        <v>45</v>
      </c>
      <c r="C541" s="23" t="s">
        <v>46</v>
      </c>
      <c r="D541" s="23">
        <v>0.68773561183088905</v>
      </c>
      <c r="E541" s="26">
        <v>0</v>
      </c>
      <c r="F541" s="26">
        <v>0</v>
      </c>
      <c r="G541" s="26">
        <v>0</v>
      </c>
      <c r="H541" s="31">
        <f t="shared" si="88"/>
        <v>0.68773561183088905</v>
      </c>
      <c r="I541" s="30">
        <f t="shared" si="95"/>
        <v>0</v>
      </c>
      <c r="J541" s="30">
        <f t="shared" si="96"/>
        <v>0</v>
      </c>
      <c r="K541" s="30">
        <f t="shared" si="97"/>
        <v>0</v>
      </c>
      <c r="L541" s="30">
        <f t="shared" si="98"/>
        <v>100</v>
      </c>
      <c r="M541" s="26">
        <v>0</v>
      </c>
      <c r="N541" s="26">
        <v>0</v>
      </c>
      <c r="O541" s="26">
        <v>4.75909740143E-2</v>
      </c>
      <c r="P541" s="23">
        <f t="shared" si="89"/>
        <v>0</v>
      </c>
      <c r="Q541" s="23">
        <f t="shared" si="90"/>
        <v>0</v>
      </c>
      <c r="R541" s="23">
        <f t="shared" si="91"/>
        <v>4.75909740143E-2</v>
      </c>
      <c r="S541" s="24">
        <f t="shared" si="92"/>
        <v>0</v>
      </c>
      <c r="T541" s="24">
        <f t="shared" si="93"/>
        <v>0</v>
      </c>
      <c r="U541" s="24">
        <f t="shared" si="94"/>
        <v>6.9199519692754246</v>
      </c>
    </row>
    <row r="542" spans="1:21" ht="15" x14ac:dyDescent="0.25">
      <c r="A542" s="32">
        <v>5532</v>
      </c>
      <c r="B542" s="23" t="s">
        <v>52</v>
      </c>
      <c r="C542" s="23" t="s">
        <v>46</v>
      </c>
      <c r="D542" s="23">
        <v>0.20809642548500401</v>
      </c>
      <c r="E542" s="26">
        <v>0</v>
      </c>
      <c r="F542" s="26">
        <v>0</v>
      </c>
      <c r="G542" s="26">
        <v>0</v>
      </c>
      <c r="H542" s="31">
        <f t="shared" si="88"/>
        <v>0.20809642548500401</v>
      </c>
      <c r="I542" s="30">
        <f t="shared" si="95"/>
        <v>0</v>
      </c>
      <c r="J542" s="30">
        <f t="shared" si="96"/>
        <v>0</v>
      </c>
      <c r="K542" s="30">
        <f t="shared" si="97"/>
        <v>0</v>
      </c>
      <c r="L542" s="30">
        <f t="shared" si="98"/>
        <v>100</v>
      </c>
      <c r="M542" s="26">
        <v>0</v>
      </c>
      <c r="N542" s="26">
        <v>0</v>
      </c>
      <c r="O542" s="26">
        <v>0</v>
      </c>
      <c r="P542" s="23">
        <f t="shared" si="89"/>
        <v>0</v>
      </c>
      <c r="Q542" s="23">
        <f t="shared" si="90"/>
        <v>0</v>
      </c>
      <c r="R542" s="23">
        <f t="shared" si="91"/>
        <v>0</v>
      </c>
      <c r="S542" s="24">
        <f t="shared" si="92"/>
        <v>0</v>
      </c>
      <c r="T542" s="24">
        <f t="shared" si="93"/>
        <v>0</v>
      </c>
      <c r="U542" s="24">
        <f t="shared" si="94"/>
        <v>0</v>
      </c>
    </row>
    <row r="543" spans="1:21" ht="15" x14ac:dyDescent="0.25">
      <c r="A543" s="32">
        <v>5535</v>
      </c>
      <c r="B543" s="23" t="s">
        <v>45</v>
      </c>
      <c r="C543" s="23" t="s">
        <v>46</v>
      </c>
      <c r="D543" s="23">
        <v>0.22544381890432799</v>
      </c>
      <c r="E543" s="26">
        <v>0</v>
      </c>
      <c r="F543" s="26">
        <v>0</v>
      </c>
      <c r="G543" s="26">
        <v>0</v>
      </c>
      <c r="H543" s="31">
        <f t="shared" si="88"/>
        <v>0.22544381890432799</v>
      </c>
      <c r="I543" s="30">
        <f t="shared" si="95"/>
        <v>0</v>
      </c>
      <c r="J543" s="30">
        <f t="shared" si="96"/>
        <v>0</v>
      </c>
      <c r="K543" s="30">
        <f t="shared" si="97"/>
        <v>0</v>
      </c>
      <c r="L543" s="30">
        <f t="shared" si="98"/>
        <v>100</v>
      </c>
      <c r="M543" s="26">
        <v>0</v>
      </c>
      <c r="N543" s="26">
        <v>0</v>
      </c>
      <c r="O543" s="26">
        <v>0</v>
      </c>
      <c r="P543" s="23">
        <f t="shared" si="89"/>
        <v>0</v>
      </c>
      <c r="Q543" s="23">
        <f t="shared" si="90"/>
        <v>0</v>
      </c>
      <c r="R543" s="23">
        <f t="shared" si="91"/>
        <v>0</v>
      </c>
      <c r="S543" s="24">
        <f t="shared" si="92"/>
        <v>0</v>
      </c>
      <c r="T543" s="24">
        <f t="shared" si="93"/>
        <v>0</v>
      </c>
      <c r="U543" s="24">
        <f t="shared" si="94"/>
        <v>0</v>
      </c>
    </row>
    <row r="544" spans="1:21" ht="15" x14ac:dyDescent="0.25">
      <c r="A544" s="32">
        <v>5537</v>
      </c>
      <c r="B544" s="23" t="s">
        <v>45</v>
      </c>
      <c r="C544" s="23" t="s">
        <v>46</v>
      </c>
      <c r="D544" s="23">
        <v>2.8790834282349999E-2</v>
      </c>
      <c r="E544" s="26">
        <v>0</v>
      </c>
      <c r="F544" s="26">
        <v>0</v>
      </c>
      <c r="G544" s="26">
        <v>0</v>
      </c>
      <c r="H544" s="31">
        <f t="shared" si="88"/>
        <v>2.8790834282349999E-2</v>
      </c>
      <c r="I544" s="30">
        <f t="shared" si="95"/>
        <v>0</v>
      </c>
      <c r="J544" s="30">
        <f t="shared" si="96"/>
        <v>0</v>
      </c>
      <c r="K544" s="30">
        <f t="shared" si="97"/>
        <v>0</v>
      </c>
      <c r="L544" s="30">
        <f t="shared" si="98"/>
        <v>100</v>
      </c>
      <c r="M544" s="26">
        <v>0</v>
      </c>
      <c r="N544" s="26">
        <v>0</v>
      </c>
      <c r="O544" s="26">
        <v>0</v>
      </c>
      <c r="P544" s="23">
        <f t="shared" si="89"/>
        <v>0</v>
      </c>
      <c r="Q544" s="23">
        <f t="shared" si="90"/>
        <v>0</v>
      </c>
      <c r="R544" s="23">
        <f t="shared" si="91"/>
        <v>0</v>
      </c>
      <c r="S544" s="24">
        <f t="shared" si="92"/>
        <v>0</v>
      </c>
      <c r="T544" s="24">
        <f t="shared" si="93"/>
        <v>0</v>
      </c>
      <c r="U544" s="24">
        <f t="shared" si="94"/>
        <v>0</v>
      </c>
    </row>
    <row r="545" spans="1:21" ht="15" x14ac:dyDescent="0.25">
      <c r="A545" s="32">
        <v>5656</v>
      </c>
      <c r="B545" s="23" t="s">
        <v>45</v>
      </c>
      <c r="C545" s="23" t="s">
        <v>46</v>
      </c>
      <c r="D545" s="23">
        <v>0.98846132466397196</v>
      </c>
      <c r="E545" s="26">
        <v>0</v>
      </c>
      <c r="F545" s="26">
        <v>0</v>
      </c>
      <c r="G545" s="26">
        <v>0</v>
      </c>
      <c r="H545" s="31">
        <f t="shared" si="88"/>
        <v>0.98846132466397196</v>
      </c>
      <c r="I545" s="30">
        <f t="shared" si="95"/>
        <v>0</v>
      </c>
      <c r="J545" s="30">
        <f t="shared" si="96"/>
        <v>0</v>
      </c>
      <c r="K545" s="30">
        <f t="shared" si="97"/>
        <v>0</v>
      </c>
      <c r="L545" s="30">
        <f t="shared" si="98"/>
        <v>100</v>
      </c>
      <c r="M545" s="26">
        <v>0</v>
      </c>
      <c r="N545" s="26">
        <v>0</v>
      </c>
      <c r="O545" s="26">
        <v>1.33371865907E-2</v>
      </c>
      <c r="P545" s="23">
        <f t="shared" si="89"/>
        <v>0</v>
      </c>
      <c r="Q545" s="23">
        <f t="shared" si="90"/>
        <v>0</v>
      </c>
      <c r="R545" s="23">
        <f t="shared" si="91"/>
        <v>1.33371865907E-2</v>
      </c>
      <c r="S545" s="24">
        <f t="shared" si="92"/>
        <v>0</v>
      </c>
      <c r="T545" s="24">
        <f t="shared" si="93"/>
        <v>0</v>
      </c>
      <c r="U545" s="24">
        <f t="shared" si="94"/>
        <v>1.34928765121225</v>
      </c>
    </row>
    <row r="546" spans="1:21" ht="15" x14ac:dyDescent="0.25">
      <c r="A546" s="32">
        <v>5659</v>
      </c>
      <c r="B546" s="23" t="s">
        <v>45</v>
      </c>
      <c r="C546" s="23" t="s">
        <v>46</v>
      </c>
      <c r="D546" s="23">
        <v>0.48840900859162401</v>
      </c>
      <c r="E546" s="26">
        <v>0</v>
      </c>
      <c r="F546" s="26">
        <v>0</v>
      </c>
      <c r="G546" s="26">
        <v>0</v>
      </c>
      <c r="H546" s="31">
        <f t="shared" si="88"/>
        <v>0.48840900859162401</v>
      </c>
      <c r="I546" s="30">
        <f t="shared" si="95"/>
        <v>0</v>
      </c>
      <c r="J546" s="30">
        <f t="shared" si="96"/>
        <v>0</v>
      </c>
      <c r="K546" s="30">
        <f t="shared" si="97"/>
        <v>0</v>
      </c>
      <c r="L546" s="30">
        <f t="shared" si="98"/>
        <v>100</v>
      </c>
      <c r="M546" s="26">
        <v>0</v>
      </c>
      <c r="N546" s="26">
        <v>0</v>
      </c>
      <c r="O546" s="26">
        <v>1.0459045345000001E-3</v>
      </c>
      <c r="P546" s="23">
        <f t="shared" si="89"/>
        <v>0</v>
      </c>
      <c r="Q546" s="23">
        <f t="shared" si="90"/>
        <v>0</v>
      </c>
      <c r="R546" s="23">
        <f t="shared" si="91"/>
        <v>1.0459045345000001E-3</v>
      </c>
      <c r="S546" s="24">
        <f t="shared" si="92"/>
        <v>0</v>
      </c>
      <c r="T546" s="24">
        <f t="shared" si="93"/>
        <v>0</v>
      </c>
      <c r="U546" s="24">
        <f t="shared" si="94"/>
        <v>0.21414521765599082</v>
      </c>
    </row>
    <row r="547" spans="1:21" ht="15" x14ac:dyDescent="0.25">
      <c r="A547" s="32">
        <v>5660</v>
      </c>
      <c r="B547" s="23" t="s">
        <v>45</v>
      </c>
      <c r="C547" s="23" t="s">
        <v>46</v>
      </c>
      <c r="D547" s="23">
        <v>1.25519952126143</v>
      </c>
      <c r="E547" s="26">
        <v>0</v>
      </c>
      <c r="F547" s="26">
        <v>0</v>
      </c>
      <c r="G547" s="26">
        <v>0</v>
      </c>
      <c r="H547" s="31">
        <f t="shared" si="88"/>
        <v>1.25519952126143</v>
      </c>
      <c r="I547" s="30">
        <f t="shared" si="95"/>
        <v>0</v>
      </c>
      <c r="J547" s="30">
        <f t="shared" si="96"/>
        <v>0</v>
      </c>
      <c r="K547" s="30">
        <f t="shared" si="97"/>
        <v>0</v>
      </c>
      <c r="L547" s="30">
        <f t="shared" si="98"/>
        <v>100</v>
      </c>
      <c r="M547" s="26">
        <v>0</v>
      </c>
      <c r="N547" s="26">
        <v>0</v>
      </c>
      <c r="O547" s="26">
        <v>0</v>
      </c>
      <c r="P547" s="23">
        <f t="shared" si="89"/>
        <v>0</v>
      </c>
      <c r="Q547" s="23">
        <f t="shared" si="90"/>
        <v>0</v>
      </c>
      <c r="R547" s="23">
        <f t="shared" si="91"/>
        <v>0</v>
      </c>
      <c r="S547" s="24">
        <f t="shared" si="92"/>
        <v>0</v>
      </c>
      <c r="T547" s="24">
        <f t="shared" si="93"/>
        <v>0</v>
      </c>
      <c r="U547" s="24">
        <f t="shared" si="94"/>
        <v>0</v>
      </c>
    </row>
    <row r="548" spans="1:21" ht="15" x14ac:dyDescent="0.25">
      <c r="A548" s="32">
        <v>5662</v>
      </c>
      <c r="B548" s="23" t="s">
        <v>45</v>
      </c>
      <c r="C548" s="23" t="s">
        <v>46</v>
      </c>
      <c r="D548" s="23">
        <v>5.3739273569270003E-2</v>
      </c>
      <c r="E548" s="26">
        <v>0</v>
      </c>
      <c r="F548" s="26">
        <v>0</v>
      </c>
      <c r="G548" s="26">
        <v>0</v>
      </c>
      <c r="H548" s="31">
        <f t="shared" si="88"/>
        <v>5.3739273569270003E-2</v>
      </c>
      <c r="I548" s="30">
        <f t="shared" si="95"/>
        <v>0</v>
      </c>
      <c r="J548" s="30">
        <f t="shared" si="96"/>
        <v>0</v>
      </c>
      <c r="K548" s="30">
        <f t="shared" si="97"/>
        <v>0</v>
      </c>
      <c r="L548" s="30">
        <f t="shared" si="98"/>
        <v>100</v>
      </c>
      <c r="M548" s="26">
        <v>0</v>
      </c>
      <c r="N548" s="26">
        <v>0</v>
      </c>
      <c r="O548" s="26">
        <v>7.6335649206000001E-5</v>
      </c>
      <c r="P548" s="23">
        <f t="shared" si="89"/>
        <v>0</v>
      </c>
      <c r="Q548" s="23">
        <f t="shared" si="90"/>
        <v>0</v>
      </c>
      <c r="R548" s="23">
        <f t="shared" si="91"/>
        <v>7.6335649206000001E-5</v>
      </c>
      <c r="S548" s="24">
        <f t="shared" si="92"/>
        <v>0</v>
      </c>
      <c r="T548" s="24">
        <f t="shared" si="93"/>
        <v>0</v>
      </c>
      <c r="U548" s="24">
        <f t="shared" si="94"/>
        <v>0.14204815982040256</v>
      </c>
    </row>
    <row r="549" spans="1:21" ht="15" x14ac:dyDescent="0.25">
      <c r="A549" s="32">
        <v>5664</v>
      </c>
      <c r="B549" s="23" t="s">
        <v>52</v>
      </c>
      <c r="C549" s="23" t="s">
        <v>46</v>
      </c>
      <c r="D549" s="23">
        <v>5.2367445809785002E-2</v>
      </c>
      <c r="E549" s="26">
        <v>0</v>
      </c>
      <c r="F549" s="26">
        <v>0</v>
      </c>
      <c r="G549" s="26">
        <v>0</v>
      </c>
      <c r="H549" s="31">
        <f t="shared" si="88"/>
        <v>5.2367445809785002E-2</v>
      </c>
      <c r="I549" s="30">
        <f t="shared" si="95"/>
        <v>0</v>
      </c>
      <c r="J549" s="30">
        <f t="shared" si="96"/>
        <v>0</v>
      </c>
      <c r="K549" s="30">
        <f t="shared" si="97"/>
        <v>0</v>
      </c>
      <c r="L549" s="30">
        <f t="shared" si="98"/>
        <v>100</v>
      </c>
      <c r="M549" s="26">
        <v>0</v>
      </c>
      <c r="N549" s="26">
        <v>0</v>
      </c>
      <c r="O549" s="26">
        <v>0</v>
      </c>
      <c r="P549" s="23">
        <f t="shared" si="89"/>
        <v>0</v>
      </c>
      <c r="Q549" s="23">
        <f t="shared" si="90"/>
        <v>0</v>
      </c>
      <c r="R549" s="23">
        <f t="shared" si="91"/>
        <v>0</v>
      </c>
      <c r="S549" s="24">
        <f t="shared" si="92"/>
        <v>0</v>
      </c>
      <c r="T549" s="24">
        <f t="shared" si="93"/>
        <v>0</v>
      </c>
      <c r="U549" s="24">
        <f t="shared" si="94"/>
        <v>0</v>
      </c>
    </row>
    <row r="550" spans="1:21" ht="15" x14ac:dyDescent="0.25">
      <c r="A550" s="32">
        <v>5679</v>
      </c>
      <c r="B550" s="23" t="s">
        <v>52</v>
      </c>
      <c r="C550" s="23" t="s">
        <v>46</v>
      </c>
      <c r="D550" s="23">
        <v>5.1415337023170998E-2</v>
      </c>
      <c r="E550" s="26">
        <v>0</v>
      </c>
      <c r="F550" s="26">
        <v>0</v>
      </c>
      <c r="G550" s="26">
        <v>0</v>
      </c>
      <c r="H550" s="31">
        <f t="shared" si="88"/>
        <v>5.1415337023170998E-2</v>
      </c>
      <c r="I550" s="30">
        <f t="shared" si="95"/>
        <v>0</v>
      </c>
      <c r="J550" s="30">
        <f t="shared" si="96"/>
        <v>0</v>
      </c>
      <c r="K550" s="30">
        <f t="shared" si="97"/>
        <v>0</v>
      </c>
      <c r="L550" s="30">
        <f t="shared" si="98"/>
        <v>100</v>
      </c>
      <c r="M550" s="26">
        <v>1.73777618E-7</v>
      </c>
      <c r="N550" s="26">
        <v>6.8130401698800001E-3</v>
      </c>
      <c r="O550" s="26">
        <v>1.42320155363E-2</v>
      </c>
      <c r="P550" s="23">
        <f t="shared" si="89"/>
        <v>1.73777618E-7</v>
      </c>
      <c r="Q550" s="23">
        <f t="shared" si="90"/>
        <v>6.8128663922619997E-3</v>
      </c>
      <c r="R550" s="23">
        <f t="shared" si="91"/>
        <v>7.4189753664199998E-3</v>
      </c>
      <c r="S550" s="24">
        <f t="shared" si="92"/>
        <v>3.3798790022845676E-4</v>
      </c>
      <c r="T550" s="24">
        <f t="shared" si="93"/>
        <v>13.25065007196528</v>
      </c>
      <c r="U550" s="24">
        <f t="shared" si="94"/>
        <v>14.429498659274644</v>
      </c>
    </row>
    <row r="551" spans="1:21" ht="15" x14ac:dyDescent="0.25">
      <c r="A551" s="32">
        <v>5683</v>
      </c>
      <c r="B551" s="23" t="s">
        <v>52</v>
      </c>
      <c r="C551" s="23" t="s">
        <v>46</v>
      </c>
      <c r="D551" s="23">
        <v>0.15703038154532201</v>
      </c>
      <c r="E551" s="26">
        <v>0</v>
      </c>
      <c r="F551" s="26">
        <v>0</v>
      </c>
      <c r="G551" s="26">
        <v>0</v>
      </c>
      <c r="H551" s="31">
        <f t="shared" si="88"/>
        <v>0.15703038154532201</v>
      </c>
      <c r="I551" s="30">
        <f t="shared" si="95"/>
        <v>0</v>
      </c>
      <c r="J551" s="30">
        <f t="shared" si="96"/>
        <v>0</v>
      </c>
      <c r="K551" s="30">
        <f t="shared" si="97"/>
        <v>0</v>
      </c>
      <c r="L551" s="30">
        <f t="shared" si="98"/>
        <v>100</v>
      </c>
      <c r="M551" s="26">
        <v>0</v>
      </c>
      <c r="N551" s="26">
        <v>0</v>
      </c>
      <c r="O551" s="26">
        <v>0</v>
      </c>
      <c r="P551" s="23">
        <f t="shared" si="89"/>
        <v>0</v>
      </c>
      <c r="Q551" s="23">
        <f t="shared" si="90"/>
        <v>0</v>
      </c>
      <c r="R551" s="23">
        <f t="shared" si="91"/>
        <v>0</v>
      </c>
      <c r="S551" s="24">
        <f t="shared" si="92"/>
        <v>0</v>
      </c>
      <c r="T551" s="24">
        <f t="shared" si="93"/>
        <v>0</v>
      </c>
      <c r="U551" s="24">
        <f t="shared" si="94"/>
        <v>0</v>
      </c>
    </row>
    <row r="552" spans="1:21" ht="15" x14ac:dyDescent="0.25">
      <c r="A552" s="32">
        <v>5684</v>
      </c>
      <c r="B552" s="23" t="s">
        <v>52</v>
      </c>
      <c r="C552" s="23" t="s">
        <v>46</v>
      </c>
      <c r="D552" s="23">
        <v>0.100125858291052</v>
      </c>
      <c r="E552" s="26">
        <v>0</v>
      </c>
      <c r="F552" s="26">
        <v>0</v>
      </c>
      <c r="G552" s="26">
        <v>0</v>
      </c>
      <c r="H552" s="31">
        <f t="shared" si="88"/>
        <v>0.100125858291052</v>
      </c>
      <c r="I552" s="30">
        <f t="shared" si="95"/>
        <v>0</v>
      </c>
      <c r="J552" s="30">
        <f t="shared" si="96"/>
        <v>0</v>
      </c>
      <c r="K552" s="30">
        <f t="shared" si="97"/>
        <v>0</v>
      </c>
      <c r="L552" s="30">
        <f t="shared" si="98"/>
        <v>100</v>
      </c>
      <c r="M552" s="26">
        <v>0</v>
      </c>
      <c r="N552" s="26">
        <v>0</v>
      </c>
      <c r="O552" s="26">
        <v>0</v>
      </c>
      <c r="P552" s="23">
        <f t="shared" si="89"/>
        <v>0</v>
      </c>
      <c r="Q552" s="23">
        <f t="shared" si="90"/>
        <v>0</v>
      </c>
      <c r="R552" s="23">
        <f t="shared" si="91"/>
        <v>0</v>
      </c>
      <c r="S552" s="24">
        <f t="shared" si="92"/>
        <v>0</v>
      </c>
      <c r="T552" s="24">
        <f t="shared" si="93"/>
        <v>0</v>
      </c>
      <c r="U552" s="24">
        <f t="shared" si="94"/>
        <v>0</v>
      </c>
    </row>
    <row r="553" spans="1:21" ht="15" x14ac:dyDescent="0.25">
      <c r="A553" s="32">
        <v>5685</v>
      </c>
      <c r="B553" s="23" t="s">
        <v>52</v>
      </c>
      <c r="C553" s="23" t="s">
        <v>46</v>
      </c>
      <c r="D553" s="23">
        <v>0.154497166679127</v>
      </c>
      <c r="E553" s="26">
        <v>0</v>
      </c>
      <c r="F553" s="26">
        <v>0</v>
      </c>
      <c r="G553" s="26">
        <v>0</v>
      </c>
      <c r="H553" s="31">
        <f t="shared" si="88"/>
        <v>0.154497166679127</v>
      </c>
      <c r="I553" s="30">
        <f t="shared" si="95"/>
        <v>0</v>
      </c>
      <c r="J553" s="30">
        <f t="shared" si="96"/>
        <v>0</v>
      </c>
      <c r="K553" s="30">
        <f t="shared" si="97"/>
        <v>0</v>
      </c>
      <c r="L553" s="30">
        <f t="shared" si="98"/>
        <v>100</v>
      </c>
      <c r="M553" s="26">
        <v>0</v>
      </c>
      <c r="N553" s="26">
        <v>1.49413407352E-3</v>
      </c>
      <c r="O553" s="26">
        <v>3.8511695478399999E-2</v>
      </c>
      <c r="P553" s="23">
        <f t="shared" si="89"/>
        <v>0</v>
      </c>
      <c r="Q553" s="23">
        <f t="shared" si="90"/>
        <v>1.49413407352E-3</v>
      </c>
      <c r="R553" s="23">
        <f t="shared" si="91"/>
        <v>3.7017561404880002E-2</v>
      </c>
      <c r="S553" s="24">
        <f t="shared" si="92"/>
        <v>0</v>
      </c>
      <c r="T553" s="24">
        <f t="shared" si="93"/>
        <v>0.96709480544918092</v>
      </c>
      <c r="U553" s="24">
        <f t="shared" si="94"/>
        <v>23.960026064271624</v>
      </c>
    </row>
    <row r="554" spans="1:21" ht="15" x14ac:dyDescent="0.25">
      <c r="A554" s="32">
        <v>5695</v>
      </c>
      <c r="B554" s="23" t="s">
        <v>52</v>
      </c>
      <c r="C554" s="23" t="s">
        <v>46</v>
      </c>
      <c r="D554" s="23">
        <v>0.212378447153447</v>
      </c>
      <c r="E554" s="26">
        <v>0</v>
      </c>
      <c r="F554" s="26">
        <v>0</v>
      </c>
      <c r="G554" s="26">
        <v>0</v>
      </c>
      <c r="H554" s="31">
        <f t="shared" si="88"/>
        <v>0.212378447153447</v>
      </c>
      <c r="I554" s="30">
        <f t="shared" si="95"/>
        <v>0</v>
      </c>
      <c r="J554" s="30">
        <f t="shared" si="96"/>
        <v>0</v>
      </c>
      <c r="K554" s="30">
        <f t="shared" si="97"/>
        <v>0</v>
      </c>
      <c r="L554" s="30">
        <f t="shared" si="98"/>
        <v>100</v>
      </c>
      <c r="M554" s="26">
        <v>0</v>
      </c>
      <c r="N554" s="26">
        <v>0</v>
      </c>
      <c r="O554" s="26">
        <v>0</v>
      </c>
      <c r="P554" s="23">
        <f t="shared" si="89"/>
        <v>0</v>
      </c>
      <c r="Q554" s="23">
        <f t="shared" si="90"/>
        <v>0</v>
      </c>
      <c r="R554" s="23">
        <f t="shared" si="91"/>
        <v>0</v>
      </c>
      <c r="S554" s="24">
        <f t="shared" si="92"/>
        <v>0</v>
      </c>
      <c r="T554" s="24">
        <f t="shared" si="93"/>
        <v>0</v>
      </c>
      <c r="U554" s="24">
        <f t="shared" si="94"/>
        <v>0</v>
      </c>
    </row>
    <row r="555" spans="1:21" ht="15" x14ac:dyDescent="0.25">
      <c r="A555" s="32">
        <v>5711</v>
      </c>
      <c r="B555" s="23" t="s">
        <v>52</v>
      </c>
      <c r="C555" s="23" t="s">
        <v>46</v>
      </c>
      <c r="D555" s="23">
        <v>0.16088570397848401</v>
      </c>
      <c r="E555" s="26">
        <v>0</v>
      </c>
      <c r="F555" s="26">
        <v>0</v>
      </c>
      <c r="G555" s="26">
        <v>0</v>
      </c>
      <c r="H555" s="31">
        <f t="shared" si="88"/>
        <v>0.16088570397848401</v>
      </c>
      <c r="I555" s="30">
        <f t="shared" si="95"/>
        <v>0</v>
      </c>
      <c r="J555" s="30">
        <f t="shared" si="96"/>
        <v>0</v>
      </c>
      <c r="K555" s="30">
        <f t="shared" si="97"/>
        <v>0</v>
      </c>
      <c r="L555" s="30">
        <f t="shared" si="98"/>
        <v>100</v>
      </c>
      <c r="M555" s="26">
        <v>0</v>
      </c>
      <c r="N555" s="26">
        <v>0</v>
      </c>
      <c r="O555" s="26">
        <v>0</v>
      </c>
      <c r="P555" s="23">
        <f t="shared" si="89"/>
        <v>0</v>
      </c>
      <c r="Q555" s="23">
        <f t="shared" si="90"/>
        <v>0</v>
      </c>
      <c r="R555" s="23">
        <f t="shared" si="91"/>
        <v>0</v>
      </c>
      <c r="S555" s="24">
        <f t="shared" si="92"/>
        <v>0</v>
      </c>
      <c r="T555" s="24">
        <f t="shared" si="93"/>
        <v>0</v>
      </c>
      <c r="U555" s="24">
        <f t="shared" si="94"/>
        <v>0</v>
      </c>
    </row>
    <row r="556" spans="1:21" ht="15" x14ac:dyDescent="0.25">
      <c r="A556" s="32">
        <v>5713</v>
      </c>
      <c r="B556" s="23" t="s">
        <v>52</v>
      </c>
      <c r="C556" s="23" t="s">
        <v>46</v>
      </c>
      <c r="D556" s="23">
        <v>6.3823739099433993E-2</v>
      </c>
      <c r="E556" s="26">
        <v>0</v>
      </c>
      <c r="F556" s="26">
        <v>0</v>
      </c>
      <c r="G556" s="26">
        <v>0</v>
      </c>
      <c r="H556" s="31">
        <f t="shared" si="88"/>
        <v>6.3823739099433993E-2</v>
      </c>
      <c r="I556" s="30">
        <f t="shared" si="95"/>
        <v>0</v>
      </c>
      <c r="J556" s="30">
        <f t="shared" si="96"/>
        <v>0</v>
      </c>
      <c r="K556" s="30">
        <f t="shared" si="97"/>
        <v>0</v>
      </c>
      <c r="L556" s="30">
        <f t="shared" si="98"/>
        <v>100</v>
      </c>
      <c r="M556" s="26">
        <v>0</v>
      </c>
      <c r="N556" s="26">
        <v>3.4865121607000001E-4</v>
      </c>
      <c r="O556" s="26">
        <v>4.0494791773300001E-4</v>
      </c>
      <c r="P556" s="23">
        <f t="shared" si="89"/>
        <v>0</v>
      </c>
      <c r="Q556" s="23">
        <f t="shared" si="90"/>
        <v>3.4865121607000001E-4</v>
      </c>
      <c r="R556" s="23">
        <f t="shared" si="91"/>
        <v>5.6296701663000005E-5</v>
      </c>
      <c r="S556" s="24">
        <f t="shared" si="92"/>
        <v>0</v>
      </c>
      <c r="T556" s="24">
        <f t="shared" si="93"/>
        <v>0.54627200002622844</v>
      </c>
      <c r="U556" s="24">
        <f t="shared" si="94"/>
        <v>8.8206523869265543E-2</v>
      </c>
    </row>
    <row r="557" spans="1:21" ht="15" x14ac:dyDescent="0.25">
      <c r="A557" s="32">
        <v>5724</v>
      </c>
      <c r="B557" s="23" t="s">
        <v>52</v>
      </c>
      <c r="C557" s="23" t="s">
        <v>46</v>
      </c>
      <c r="D557" s="23">
        <v>4.8542651597784002E-2</v>
      </c>
      <c r="E557" s="26">
        <v>0</v>
      </c>
      <c r="F557" s="26">
        <v>0</v>
      </c>
      <c r="G557" s="26">
        <v>0</v>
      </c>
      <c r="H557" s="31">
        <f t="shared" si="88"/>
        <v>4.8542651597784002E-2</v>
      </c>
      <c r="I557" s="30">
        <f t="shared" si="95"/>
        <v>0</v>
      </c>
      <c r="J557" s="30">
        <f t="shared" si="96"/>
        <v>0</v>
      </c>
      <c r="K557" s="30">
        <f t="shared" si="97"/>
        <v>0</v>
      </c>
      <c r="L557" s="30">
        <f t="shared" si="98"/>
        <v>100</v>
      </c>
      <c r="M557" s="26">
        <v>0</v>
      </c>
      <c r="N557" s="26">
        <v>0</v>
      </c>
      <c r="O557" s="26">
        <v>0</v>
      </c>
      <c r="P557" s="23">
        <f t="shared" si="89"/>
        <v>0</v>
      </c>
      <c r="Q557" s="23">
        <f t="shared" si="90"/>
        <v>0</v>
      </c>
      <c r="R557" s="23">
        <f t="shared" si="91"/>
        <v>0</v>
      </c>
      <c r="S557" s="24">
        <f t="shared" si="92"/>
        <v>0</v>
      </c>
      <c r="T557" s="24">
        <f t="shared" si="93"/>
        <v>0</v>
      </c>
      <c r="U557" s="24">
        <f t="shared" si="94"/>
        <v>0</v>
      </c>
    </row>
    <row r="558" spans="1:21" ht="15" x14ac:dyDescent="0.25">
      <c r="A558" s="32">
        <v>5783</v>
      </c>
      <c r="B558" s="23" t="s">
        <v>52</v>
      </c>
      <c r="C558" s="23" t="s">
        <v>46</v>
      </c>
      <c r="D558" s="23">
        <v>0.102093819608195</v>
      </c>
      <c r="E558" s="26">
        <v>0</v>
      </c>
      <c r="F558" s="26">
        <v>0</v>
      </c>
      <c r="G558" s="26">
        <v>0</v>
      </c>
      <c r="H558" s="31">
        <f t="shared" si="88"/>
        <v>0.102093819608195</v>
      </c>
      <c r="I558" s="30">
        <f t="shared" si="95"/>
        <v>0</v>
      </c>
      <c r="J558" s="30">
        <f t="shared" si="96"/>
        <v>0</v>
      </c>
      <c r="K558" s="30">
        <f t="shared" si="97"/>
        <v>0</v>
      </c>
      <c r="L558" s="30">
        <f t="shared" si="98"/>
        <v>100</v>
      </c>
      <c r="M558" s="26">
        <v>0</v>
      </c>
      <c r="N558" s="26">
        <v>0</v>
      </c>
      <c r="O558" s="26">
        <v>0</v>
      </c>
      <c r="P558" s="23">
        <f t="shared" si="89"/>
        <v>0</v>
      </c>
      <c r="Q558" s="23">
        <f t="shared" si="90"/>
        <v>0</v>
      </c>
      <c r="R558" s="23">
        <f t="shared" si="91"/>
        <v>0</v>
      </c>
      <c r="S558" s="24">
        <f t="shared" si="92"/>
        <v>0</v>
      </c>
      <c r="T558" s="24">
        <f t="shared" si="93"/>
        <v>0</v>
      </c>
      <c r="U558" s="24">
        <f t="shared" si="94"/>
        <v>0</v>
      </c>
    </row>
    <row r="559" spans="1:21" ht="15" x14ac:dyDescent="0.25">
      <c r="A559" s="32">
        <v>5792</v>
      </c>
      <c r="B559" s="23" t="s">
        <v>52</v>
      </c>
      <c r="C559" s="23" t="s">
        <v>46</v>
      </c>
      <c r="D559" s="23">
        <v>7.2815820467617004E-2</v>
      </c>
      <c r="E559" s="26">
        <v>0</v>
      </c>
      <c r="F559" s="26">
        <v>0</v>
      </c>
      <c r="G559" s="26">
        <v>0</v>
      </c>
      <c r="H559" s="31">
        <f t="shared" si="88"/>
        <v>7.2815820467617004E-2</v>
      </c>
      <c r="I559" s="30">
        <f t="shared" si="95"/>
        <v>0</v>
      </c>
      <c r="J559" s="30">
        <f t="shared" si="96"/>
        <v>0</v>
      </c>
      <c r="K559" s="30">
        <f t="shared" si="97"/>
        <v>0</v>
      </c>
      <c r="L559" s="30">
        <f t="shared" si="98"/>
        <v>100</v>
      </c>
      <c r="M559" s="26">
        <v>0</v>
      </c>
      <c r="N559" s="26">
        <v>0</v>
      </c>
      <c r="O559" s="26">
        <v>0</v>
      </c>
      <c r="P559" s="23">
        <f t="shared" si="89"/>
        <v>0</v>
      </c>
      <c r="Q559" s="23">
        <f t="shared" si="90"/>
        <v>0</v>
      </c>
      <c r="R559" s="23">
        <f t="shared" si="91"/>
        <v>0</v>
      </c>
      <c r="S559" s="24">
        <f t="shared" si="92"/>
        <v>0</v>
      </c>
      <c r="T559" s="24">
        <f t="shared" si="93"/>
        <v>0</v>
      </c>
      <c r="U559" s="24">
        <f t="shared" si="94"/>
        <v>0</v>
      </c>
    </row>
    <row r="560" spans="1:21" ht="15" x14ac:dyDescent="0.25">
      <c r="A560" s="32">
        <v>5793</v>
      </c>
      <c r="B560" s="23" t="s">
        <v>52</v>
      </c>
      <c r="C560" s="23" t="s">
        <v>46</v>
      </c>
      <c r="D560" s="23">
        <v>1.9194768667317001E-2</v>
      </c>
      <c r="E560" s="26">
        <v>0</v>
      </c>
      <c r="F560" s="26">
        <v>0</v>
      </c>
      <c r="G560" s="26">
        <v>0</v>
      </c>
      <c r="H560" s="31">
        <f t="shared" si="88"/>
        <v>1.9194768667317001E-2</v>
      </c>
      <c r="I560" s="30">
        <f t="shared" si="95"/>
        <v>0</v>
      </c>
      <c r="J560" s="30">
        <f t="shared" si="96"/>
        <v>0</v>
      </c>
      <c r="K560" s="30">
        <f t="shared" si="97"/>
        <v>0</v>
      </c>
      <c r="L560" s="30">
        <f t="shared" si="98"/>
        <v>100</v>
      </c>
      <c r="M560" s="26">
        <v>0</v>
      </c>
      <c r="N560" s="26">
        <v>0</v>
      </c>
      <c r="O560" s="26">
        <v>1.3750480034600001E-3</v>
      </c>
      <c r="P560" s="23">
        <f t="shared" si="89"/>
        <v>0</v>
      </c>
      <c r="Q560" s="23">
        <f t="shared" si="90"/>
        <v>0</v>
      </c>
      <c r="R560" s="23">
        <f t="shared" si="91"/>
        <v>1.3750480034600001E-3</v>
      </c>
      <c r="S560" s="24">
        <f t="shared" si="92"/>
        <v>0</v>
      </c>
      <c r="T560" s="24">
        <f t="shared" si="93"/>
        <v>0</v>
      </c>
      <c r="U560" s="24">
        <f t="shared" si="94"/>
        <v>7.1636601997777607</v>
      </c>
    </row>
    <row r="561" spans="1:21" ht="15" x14ac:dyDescent="0.25">
      <c r="A561" s="32">
        <v>5824</v>
      </c>
      <c r="B561" s="23" t="s">
        <v>55</v>
      </c>
      <c r="C561" s="23" t="s">
        <v>48</v>
      </c>
      <c r="D561" s="23">
        <v>1.3450686540824499</v>
      </c>
      <c r="E561" s="26">
        <v>0</v>
      </c>
      <c r="F561" s="26">
        <v>0</v>
      </c>
      <c r="G561" s="26">
        <v>0</v>
      </c>
      <c r="H561" s="31">
        <f t="shared" si="88"/>
        <v>1.3450686540824499</v>
      </c>
      <c r="I561" s="30">
        <f t="shared" si="95"/>
        <v>0</v>
      </c>
      <c r="J561" s="30">
        <f t="shared" si="96"/>
        <v>0</v>
      </c>
      <c r="K561" s="30">
        <f t="shared" si="97"/>
        <v>0</v>
      </c>
      <c r="L561" s="30">
        <f t="shared" si="98"/>
        <v>100</v>
      </c>
      <c r="M561" s="26">
        <v>3.85290740921E-4</v>
      </c>
      <c r="N561" s="26">
        <v>8.5165667433300004E-4</v>
      </c>
      <c r="O561" s="26">
        <v>1.91285180666E-2</v>
      </c>
      <c r="P561" s="23">
        <f t="shared" si="89"/>
        <v>3.85290740921E-4</v>
      </c>
      <c r="Q561" s="23">
        <f t="shared" si="90"/>
        <v>4.6636593341200003E-4</v>
      </c>
      <c r="R561" s="23">
        <f t="shared" si="91"/>
        <v>1.8276861392267002E-2</v>
      </c>
      <c r="S561" s="24">
        <f t="shared" si="92"/>
        <v>2.864468960387969E-2</v>
      </c>
      <c r="T561" s="24">
        <f t="shared" si="93"/>
        <v>3.4672277284621987E-2</v>
      </c>
      <c r="U561" s="24">
        <f t="shared" si="94"/>
        <v>1.358805094207977</v>
      </c>
    </row>
    <row r="562" spans="1:21" ht="15" x14ac:dyDescent="0.25">
      <c r="A562" s="32">
        <v>5825</v>
      </c>
      <c r="B562" s="23" t="s">
        <v>55</v>
      </c>
      <c r="C562" s="23" t="s">
        <v>46</v>
      </c>
      <c r="D562" s="23">
        <v>10.6592094360345</v>
      </c>
      <c r="E562" s="26">
        <v>0</v>
      </c>
      <c r="F562" s="26">
        <v>0</v>
      </c>
      <c r="G562" s="26">
        <v>4.2903295401300001E-2</v>
      </c>
      <c r="H562" s="31">
        <f t="shared" si="88"/>
        <v>10.616306140633199</v>
      </c>
      <c r="I562" s="30">
        <f t="shared" si="95"/>
        <v>0</v>
      </c>
      <c r="J562" s="30">
        <f t="shared" si="96"/>
        <v>0</v>
      </c>
      <c r="K562" s="30">
        <f t="shared" si="97"/>
        <v>0.40249978817623389</v>
      </c>
      <c r="L562" s="30">
        <f t="shared" si="98"/>
        <v>99.597500211823771</v>
      </c>
      <c r="M562" s="26">
        <v>0.181474245241</v>
      </c>
      <c r="N562" s="26">
        <v>0.429587022047</v>
      </c>
      <c r="O562" s="26">
        <v>1.4457355331099999</v>
      </c>
      <c r="P562" s="23">
        <f t="shared" si="89"/>
        <v>0.181474245241</v>
      </c>
      <c r="Q562" s="23">
        <f t="shared" si="90"/>
        <v>0.248112776806</v>
      </c>
      <c r="R562" s="23">
        <f t="shared" si="91"/>
        <v>1.016148511063</v>
      </c>
      <c r="S562" s="24">
        <f t="shared" si="92"/>
        <v>1.7025113009554778</v>
      </c>
      <c r="T562" s="24">
        <f t="shared" si="93"/>
        <v>2.3276846026425795</v>
      </c>
      <c r="U562" s="24">
        <f t="shared" si="94"/>
        <v>9.5330569979027757</v>
      </c>
    </row>
    <row r="563" spans="1:21" ht="15" x14ac:dyDescent="0.25">
      <c r="A563" s="32">
        <v>3360</v>
      </c>
      <c r="B563" s="23" t="s">
        <v>71</v>
      </c>
      <c r="C563" s="23" t="s">
        <v>48</v>
      </c>
      <c r="D563" s="23">
        <v>1.703087</v>
      </c>
      <c r="E563" s="26">
        <v>0</v>
      </c>
      <c r="F563" s="26">
        <v>0</v>
      </c>
      <c r="G563" s="26">
        <v>0</v>
      </c>
      <c r="H563" s="31">
        <f t="shared" si="88"/>
        <v>1.703087</v>
      </c>
      <c r="I563" s="30">
        <f t="shared" si="95"/>
        <v>0</v>
      </c>
      <c r="J563" s="30">
        <f t="shared" si="96"/>
        <v>0</v>
      </c>
      <c r="K563" s="30">
        <f t="shared" si="97"/>
        <v>0</v>
      </c>
      <c r="L563" s="30">
        <f t="shared" si="98"/>
        <v>100</v>
      </c>
      <c r="M563" s="46">
        <v>5.0400000001000001E-3</v>
      </c>
      <c r="N563" s="47">
        <v>3.6401000000000003E-2</v>
      </c>
      <c r="O563" s="23">
        <v>0.49217300000000003</v>
      </c>
      <c r="P563" s="23">
        <f t="shared" si="89"/>
        <v>5.0400000001000001E-3</v>
      </c>
      <c r="Q563" s="23">
        <f t="shared" si="90"/>
        <v>3.1360999999900004E-2</v>
      </c>
      <c r="R563" s="23">
        <f t="shared" si="91"/>
        <v>0.45577200000000001</v>
      </c>
      <c r="S563" s="24">
        <f t="shared" si="92"/>
        <v>0.29593320835048359</v>
      </c>
      <c r="T563" s="24">
        <f t="shared" si="93"/>
        <v>1.8414209021559089</v>
      </c>
      <c r="U563" s="24">
        <f t="shared" si="94"/>
        <v>26.761521871754056</v>
      </c>
    </row>
    <row r="564" spans="1:21" ht="15" x14ac:dyDescent="0.25">
      <c r="A564" s="32">
        <v>5911</v>
      </c>
      <c r="B564" s="23" t="s">
        <v>72</v>
      </c>
      <c r="C564" s="23" t="s">
        <v>48</v>
      </c>
      <c r="D564" s="23">
        <v>0.95646299999999995</v>
      </c>
      <c r="E564" s="26">
        <v>0</v>
      </c>
      <c r="F564" s="26">
        <v>0</v>
      </c>
      <c r="G564" s="26">
        <v>0</v>
      </c>
      <c r="H564" s="31">
        <f t="shared" si="88"/>
        <v>0.95646299999999995</v>
      </c>
      <c r="I564" s="30">
        <f t="shared" si="95"/>
        <v>0</v>
      </c>
      <c r="J564" s="30">
        <f t="shared" si="96"/>
        <v>0</v>
      </c>
      <c r="K564" s="30">
        <f t="shared" si="97"/>
        <v>0</v>
      </c>
      <c r="L564" s="30">
        <f t="shared" si="98"/>
        <v>100</v>
      </c>
      <c r="M564" s="47">
        <v>0</v>
      </c>
      <c r="N564" s="47">
        <v>0</v>
      </c>
      <c r="O564" s="47">
        <v>0</v>
      </c>
      <c r="P564" s="23">
        <f t="shared" si="89"/>
        <v>0</v>
      </c>
      <c r="Q564" s="23">
        <f t="shared" si="90"/>
        <v>0</v>
      </c>
      <c r="R564" s="23">
        <f t="shared" si="91"/>
        <v>0</v>
      </c>
      <c r="S564" s="24">
        <f t="shared" si="92"/>
        <v>0</v>
      </c>
      <c r="T564" s="24">
        <f t="shared" si="93"/>
        <v>0</v>
      </c>
      <c r="U564" s="24">
        <f t="shared" si="94"/>
        <v>0</v>
      </c>
    </row>
    <row r="565" spans="1:21" ht="15" x14ac:dyDescent="0.25">
      <c r="A565" s="32">
        <v>1148</v>
      </c>
      <c r="B565" s="23" t="s">
        <v>73</v>
      </c>
      <c r="C565" s="23" t="s">
        <v>46</v>
      </c>
      <c r="D565" s="23">
        <v>1.2146920000000001</v>
      </c>
      <c r="E565" s="26">
        <v>0</v>
      </c>
      <c r="F565" s="26">
        <v>0</v>
      </c>
      <c r="G565" s="26">
        <v>0</v>
      </c>
      <c r="H565" s="31">
        <f t="shared" si="88"/>
        <v>1.2146920000000001</v>
      </c>
      <c r="I565" s="30">
        <f t="shared" si="95"/>
        <v>0</v>
      </c>
      <c r="J565" s="30">
        <f t="shared" si="96"/>
        <v>0</v>
      </c>
      <c r="K565" s="30">
        <f t="shared" si="97"/>
        <v>0</v>
      </c>
      <c r="L565" s="30">
        <f t="shared" si="98"/>
        <v>100</v>
      </c>
      <c r="M565" s="47">
        <v>0</v>
      </c>
      <c r="N565" s="47">
        <v>0</v>
      </c>
      <c r="O565" s="47">
        <v>0</v>
      </c>
      <c r="P565" s="23">
        <f t="shared" si="89"/>
        <v>0</v>
      </c>
      <c r="Q565" s="23">
        <f t="shared" si="90"/>
        <v>0</v>
      </c>
      <c r="R565" s="23">
        <f t="shared" si="91"/>
        <v>0</v>
      </c>
      <c r="S565" s="24">
        <f t="shared" si="92"/>
        <v>0</v>
      </c>
      <c r="T565" s="24">
        <f t="shared" si="93"/>
        <v>0</v>
      </c>
      <c r="U565" s="24">
        <f t="shared" si="94"/>
        <v>0</v>
      </c>
    </row>
    <row r="566" spans="1:21" ht="15" x14ac:dyDescent="0.25">
      <c r="A566" s="32">
        <v>5832</v>
      </c>
      <c r="B566" s="23" t="s">
        <v>74</v>
      </c>
      <c r="C566" s="23" t="s">
        <v>46</v>
      </c>
      <c r="D566" s="23">
        <v>0.32034200000000002</v>
      </c>
      <c r="E566" s="26">
        <v>0</v>
      </c>
      <c r="F566" s="26">
        <v>0</v>
      </c>
      <c r="G566" s="26">
        <v>0</v>
      </c>
      <c r="H566" s="31">
        <f t="shared" si="88"/>
        <v>0.32034200000000002</v>
      </c>
      <c r="I566" s="30">
        <f t="shared" si="95"/>
        <v>0</v>
      </c>
      <c r="J566" s="30">
        <f t="shared" si="96"/>
        <v>0</v>
      </c>
      <c r="K566" s="30">
        <f t="shared" si="97"/>
        <v>0</v>
      </c>
      <c r="L566" s="30">
        <f t="shared" si="98"/>
        <v>100</v>
      </c>
      <c r="M566" s="23">
        <v>1.8600000000000001E-3</v>
      </c>
      <c r="N566" s="23">
        <v>6.6010000000000001E-3</v>
      </c>
      <c r="O566" s="23">
        <v>0.108009386124</v>
      </c>
      <c r="P566" s="23">
        <f t="shared" si="89"/>
        <v>1.8600000000000001E-3</v>
      </c>
      <c r="Q566" s="23">
        <f t="shared" si="90"/>
        <v>4.7410000000000004E-3</v>
      </c>
      <c r="R566" s="23">
        <f t="shared" si="91"/>
        <v>0.10140838612400001</v>
      </c>
      <c r="S566" s="24">
        <f t="shared" si="92"/>
        <v>0.58062945227288332</v>
      </c>
      <c r="T566" s="24">
        <f t="shared" si="93"/>
        <v>1.4799807705514731</v>
      </c>
      <c r="U566" s="24">
        <f t="shared" si="94"/>
        <v>31.656288005943651</v>
      </c>
    </row>
    <row r="567" spans="1:21" ht="15" x14ac:dyDescent="0.25">
      <c r="A567" s="32">
        <v>3090</v>
      </c>
      <c r="B567" s="23" t="s">
        <v>75</v>
      </c>
      <c r="C567" s="23" t="s">
        <v>46</v>
      </c>
      <c r="D567" s="23">
        <v>0.55801000000000001</v>
      </c>
      <c r="E567" s="26">
        <v>0</v>
      </c>
      <c r="F567" s="26">
        <v>0</v>
      </c>
      <c r="G567" s="26">
        <v>0</v>
      </c>
      <c r="H567" s="31">
        <f t="shared" si="88"/>
        <v>0.55801000000000001</v>
      </c>
      <c r="I567" s="30">
        <f t="shared" si="95"/>
        <v>0</v>
      </c>
      <c r="J567" s="30">
        <f t="shared" si="96"/>
        <v>0</v>
      </c>
      <c r="K567" s="30">
        <f t="shared" si="97"/>
        <v>0</v>
      </c>
      <c r="L567" s="30">
        <f t="shared" si="98"/>
        <v>100</v>
      </c>
      <c r="M567" s="47">
        <v>0</v>
      </c>
      <c r="N567" s="47">
        <v>0</v>
      </c>
      <c r="O567" s="47">
        <v>0</v>
      </c>
      <c r="P567" s="23">
        <f t="shared" si="89"/>
        <v>0</v>
      </c>
      <c r="Q567" s="23">
        <f t="shared" si="90"/>
        <v>0</v>
      </c>
      <c r="R567" s="23">
        <f t="shared" si="91"/>
        <v>0</v>
      </c>
      <c r="S567" s="24">
        <f t="shared" si="92"/>
        <v>0</v>
      </c>
      <c r="T567" s="24">
        <f t="shared" si="93"/>
        <v>0</v>
      </c>
      <c r="U567" s="24">
        <f t="shared" si="94"/>
        <v>0</v>
      </c>
    </row>
    <row r="568" spans="1:21" ht="15" x14ac:dyDescent="0.25">
      <c r="A568" s="32">
        <v>5095</v>
      </c>
      <c r="B568" s="23" t="s">
        <v>76</v>
      </c>
      <c r="C568" s="23" t="s">
        <v>46</v>
      </c>
      <c r="D568" s="23">
        <v>0.40471600000000002</v>
      </c>
      <c r="E568" s="26">
        <v>0</v>
      </c>
      <c r="F568" s="26">
        <v>0</v>
      </c>
      <c r="G568" s="26">
        <v>0</v>
      </c>
      <c r="H568" s="31">
        <f t="shared" si="88"/>
        <v>0.40471600000000002</v>
      </c>
      <c r="I568" s="30">
        <f t="shared" si="95"/>
        <v>0</v>
      </c>
      <c r="J568" s="30">
        <f t="shared" si="96"/>
        <v>0</v>
      </c>
      <c r="K568" s="30">
        <f t="shared" si="97"/>
        <v>0</v>
      </c>
      <c r="L568" s="30">
        <f t="shared" si="98"/>
        <v>100</v>
      </c>
      <c r="M568" s="47">
        <v>0</v>
      </c>
      <c r="N568" s="47">
        <v>0</v>
      </c>
      <c r="O568" s="23">
        <v>3.7842892054500003E-4</v>
      </c>
      <c r="P568" s="23">
        <f t="shared" si="89"/>
        <v>0</v>
      </c>
      <c r="Q568" s="23">
        <f t="shared" si="90"/>
        <v>0</v>
      </c>
      <c r="R568" s="23">
        <f t="shared" si="91"/>
        <v>3.7842892054500003E-4</v>
      </c>
      <c r="S568" s="24">
        <f t="shared" si="92"/>
        <v>0</v>
      </c>
      <c r="T568" s="24">
        <f t="shared" si="93"/>
        <v>0</v>
      </c>
      <c r="U568" s="24">
        <f t="shared" si="94"/>
        <v>9.3504808444687143E-2</v>
      </c>
    </row>
    <row r="569" spans="1:21" ht="15" x14ac:dyDescent="0.25">
      <c r="A569" s="32">
        <v>5858</v>
      </c>
      <c r="B569" s="23" t="s">
        <v>77</v>
      </c>
      <c r="C569" s="23" t="s">
        <v>46</v>
      </c>
      <c r="D569" s="23">
        <v>1.565083</v>
      </c>
      <c r="E569" s="26">
        <v>0</v>
      </c>
      <c r="F569" s="26">
        <v>0</v>
      </c>
      <c r="G569" s="26">
        <v>0</v>
      </c>
      <c r="H569" s="31">
        <f t="shared" si="88"/>
        <v>1.565083</v>
      </c>
      <c r="I569" s="30">
        <f t="shared" si="95"/>
        <v>0</v>
      </c>
      <c r="J569" s="30">
        <f t="shared" si="96"/>
        <v>0</v>
      </c>
      <c r="K569" s="30">
        <f t="shared" si="97"/>
        <v>0</v>
      </c>
      <c r="L569" s="30">
        <f t="shared" si="98"/>
        <v>100</v>
      </c>
      <c r="M569" s="47">
        <v>0</v>
      </c>
      <c r="N569" s="47">
        <v>0</v>
      </c>
      <c r="O569" s="47">
        <v>0</v>
      </c>
      <c r="P569" s="23">
        <f t="shared" si="89"/>
        <v>0</v>
      </c>
      <c r="Q569" s="23">
        <f t="shared" si="90"/>
        <v>0</v>
      </c>
      <c r="R569" s="23">
        <f t="shared" si="91"/>
        <v>0</v>
      </c>
      <c r="S569" s="24">
        <f t="shared" si="92"/>
        <v>0</v>
      </c>
      <c r="T569" s="24">
        <f t="shared" si="93"/>
        <v>0</v>
      </c>
      <c r="U569" s="24">
        <f t="shared" si="94"/>
        <v>0</v>
      </c>
    </row>
    <row r="570" spans="1:21" ht="26.25" x14ac:dyDescent="0.25">
      <c r="A570" s="32">
        <v>5955</v>
      </c>
      <c r="B570" s="45" t="s">
        <v>78</v>
      </c>
      <c r="C570" s="23" t="s">
        <v>46</v>
      </c>
      <c r="D570" s="23">
        <v>4.2916749999999997</v>
      </c>
      <c r="E570" s="26">
        <v>0</v>
      </c>
      <c r="F570" s="23">
        <v>0.15740899999999999</v>
      </c>
      <c r="G570" s="23">
        <v>0.39787499999999998</v>
      </c>
      <c r="H570" s="31">
        <f t="shared" si="88"/>
        <v>3.7363909999999998</v>
      </c>
      <c r="I570" s="30">
        <f t="shared" si="95"/>
        <v>0</v>
      </c>
      <c r="J570" s="30">
        <f t="shared" si="96"/>
        <v>3.6677754023778597</v>
      </c>
      <c r="K570" s="30">
        <f t="shared" si="97"/>
        <v>9.2708557847460487</v>
      </c>
      <c r="L570" s="30">
        <f t="shared" si="98"/>
        <v>87.061368812876097</v>
      </c>
      <c r="M570" s="23">
        <v>0.13176099999999999</v>
      </c>
      <c r="N570" s="23">
        <v>0.18935299999999999</v>
      </c>
      <c r="O570" s="23">
        <v>0.71559499999999998</v>
      </c>
      <c r="P570" s="23">
        <f t="shared" si="89"/>
        <v>0.13176099999999999</v>
      </c>
      <c r="Q570" s="23">
        <f t="shared" si="90"/>
        <v>5.7592000000000004E-2</v>
      </c>
      <c r="R570" s="23">
        <f t="shared" si="91"/>
        <v>0.52624199999999999</v>
      </c>
      <c r="S570" s="24">
        <f t="shared" si="92"/>
        <v>3.0701532618383265</v>
      </c>
      <c r="T570" s="24">
        <f t="shared" si="93"/>
        <v>1.3419469088409539</v>
      </c>
      <c r="U570" s="24">
        <f t="shared" si="94"/>
        <v>12.261925704998632</v>
      </c>
    </row>
    <row r="571" spans="1:21" ht="15" x14ac:dyDescent="0.25">
      <c r="E571" s="26"/>
      <c r="F571" s="26"/>
      <c r="G571" s="26"/>
      <c r="H571" s="31"/>
      <c r="I571" s="30"/>
      <c r="J571" s="30"/>
      <c r="K571" s="30"/>
      <c r="L571" s="30"/>
      <c r="M571" s="26"/>
      <c r="N571" s="26"/>
      <c r="O571" s="26"/>
    </row>
    <row r="572" spans="1:21" ht="15" x14ac:dyDescent="0.25">
      <c r="E572" s="26"/>
      <c r="F572" s="26"/>
      <c r="G572" s="26"/>
      <c r="H572" s="31"/>
      <c r="I572" s="30"/>
      <c r="J572" s="30"/>
      <c r="K572" s="30"/>
      <c r="L572" s="30"/>
      <c r="M572" s="26"/>
      <c r="N572" s="26"/>
      <c r="O572" s="26"/>
    </row>
    <row r="573" spans="1:21" ht="15" x14ac:dyDescent="0.25">
      <c r="E573" s="26"/>
      <c r="F573" s="26"/>
      <c r="G573" s="26"/>
      <c r="H573" s="31"/>
      <c r="I573" s="30"/>
      <c r="J573" s="30"/>
      <c r="K573" s="30"/>
      <c r="L573" s="30"/>
      <c r="M573" s="26"/>
      <c r="N573" s="26"/>
      <c r="O573" s="26"/>
    </row>
    <row r="574" spans="1:21" ht="15" x14ac:dyDescent="0.25">
      <c r="E574" s="26"/>
      <c r="F574" s="26"/>
      <c r="G574" s="26"/>
      <c r="H574" s="31"/>
      <c r="I574" s="30"/>
      <c r="J574" s="30"/>
      <c r="K574" s="30"/>
      <c r="L574" s="30"/>
      <c r="M574" s="26"/>
      <c r="N574" s="26"/>
      <c r="O574" s="26"/>
    </row>
    <row r="575" spans="1:21" ht="15" x14ac:dyDescent="0.25">
      <c r="E575" s="26"/>
      <c r="F575" s="26"/>
      <c r="G575" s="26"/>
      <c r="H575" s="31"/>
      <c r="I575" s="30"/>
      <c r="J575" s="30"/>
      <c r="K575" s="30"/>
      <c r="L575" s="30"/>
      <c r="M575" s="26"/>
      <c r="N575" s="26"/>
      <c r="O575" s="26"/>
    </row>
    <row r="576" spans="1:21" ht="15" x14ac:dyDescent="0.25">
      <c r="E576" s="26"/>
      <c r="F576" s="26"/>
      <c r="G576" s="26"/>
      <c r="H576" s="31"/>
      <c r="I576" s="30"/>
      <c r="J576" s="30"/>
      <c r="K576" s="30"/>
      <c r="L576" s="30"/>
      <c r="M576" s="26"/>
      <c r="N576" s="26"/>
      <c r="O576" s="26"/>
    </row>
    <row r="577" spans="5:15" ht="15" x14ac:dyDescent="0.25">
      <c r="E577" s="26"/>
      <c r="F577" s="26"/>
      <c r="G577" s="26"/>
      <c r="H577" s="31"/>
      <c r="I577" s="30"/>
      <c r="J577" s="30"/>
      <c r="K577" s="30"/>
      <c r="L577" s="30"/>
      <c r="M577" s="26"/>
      <c r="N577" s="26"/>
      <c r="O577" s="26"/>
    </row>
    <row r="578" spans="5:15" ht="15" x14ac:dyDescent="0.25">
      <c r="E578" s="26"/>
      <c r="F578" s="26"/>
      <c r="G578" s="26"/>
      <c r="H578" s="31"/>
      <c r="I578" s="30"/>
      <c r="J578" s="30"/>
      <c r="K578" s="30"/>
      <c r="L578" s="30"/>
      <c r="M578" s="26"/>
      <c r="N578" s="26"/>
      <c r="O578" s="26"/>
    </row>
    <row r="579" spans="5:15" ht="15" x14ac:dyDescent="0.25">
      <c r="E579" s="26"/>
      <c r="F579" s="26"/>
      <c r="G579" s="26"/>
      <c r="H579" s="31"/>
      <c r="I579" s="30"/>
      <c r="J579" s="30"/>
      <c r="K579" s="30"/>
      <c r="L579" s="30"/>
      <c r="M579" s="26"/>
      <c r="N579" s="26"/>
      <c r="O579" s="26"/>
    </row>
  </sheetData>
  <autoFilter ref="A1:V579" xr:uid="{00000000-0009-0000-0000-000001000000}">
    <sortState xmlns:xlrd2="http://schemas.microsoft.com/office/spreadsheetml/2017/richdata2" ref="A2:V579">
      <sortCondition ref="A1"/>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2" baseType="variant">
      <vt:variant>
        <vt:lpstr>Worksheets</vt:lpstr>
      </vt:variant>
      <vt:variant>
        <vt:i4>2</vt:i4>
      </vt:variant>
    </vt:vector>
  </HeadingPairs>
  <TitlesOfParts>
    <vt:vector size="2" baseType="lpstr">
      <vt:lpstr>Sites Assessment</vt:lpstr>
      <vt:lpstr>Calculations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Williamson</dc:creator>
  <cp:lastModifiedBy>Stansfield, Karen</cp:lastModifiedBy>
  <dcterms:created xsi:type="dcterms:W3CDTF">2015-12-04T10:36:28Z</dcterms:created>
  <dcterms:modified xsi:type="dcterms:W3CDTF">2021-08-27T11:25:57Z</dcterms:modified>
</cp:coreProperties>
</file>